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510" yWindow="60" windowWidth="12720" windowHeight="12090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12" r:id="rId6"/>
    <sheet name="10.1.2.2" sheetId="7" r:id="rId7"/>
    <sheet name="10.2" sheetId="8" r:id="rId8"/>
  </sheets>
  <definedNames>
    <definedName name="_xlnm.Print_Area" localSheetId="0">'10.1.1.1'!$A$1:$J$95</definedName>
    <definedName name="_xlnm.Print_Area" localSheetId="1">'10.1.1.2'!$A$1:$C$84</definedName>
    <definedName name="_xlnm.Print_Area" localSheetId="2">'10.1.1.3'!$A$1:$E$38</definedName>
    <definedName name="_xlnm.Print_Area" localSheetId="3">'10.1.1.4'!$A$1:$E$29</definedName>
    <definedName name="_xlnm.Print_Area" localSheetId="4">'10.1.1.5'!$A$1:$G$39</definedName>
    <definedName name="_xlnm.Print_Area" localSheetId="5">'10.1.2.1'!$A$1:$J$81</definedName>
    <definedName name="_xlnm.Print_Area" localSheetId="6">'10.1.2.2'!$A$1:$D$112</definedName>
    <definedName name="_xlnm.Print_Area" localSheetId="7">'10.2'!$A$1:$K$49</definedName>
  </definedNames>
  <calcPr calcId="125725"/>
</workbook>
</file>

<file path=xl/calcChain.xml><?xml version="1.0" encoding="utf-8"?>
<calcChain xmlns="http://schemas.openxmlformats.org/spreadsheetml/2006/main">
  <c r="I20" i="8"/>
  <c r="H20"/>
  <c r="G20"/>
  <c r="F20"/>
  <c r="E20"/>
  <c r="D20"/>
  <c r="C20"/>
  <c r="B20"/>
  <c r="J18"/>
  <c r="J17"/>
  <c r="J16"/>
  <c r="J15"/>
  <c r="J14"/>
  <c r="J13"/>
  <c r="J12"/>
  <c r="J11"/>
  <c r="J10"/>
  <c r="J9"/>
  <c r="J8"/>
  <c r="C49" i="7"/>
  <c r="C57" s="1"/>
  <c r="B49"/>
  <c r="C39"/>
  <c r="B39"/>
  <c r="B57" s="1"/>
  <c r="C23"/>
  <c r="B23"/>
  <c r="G22" i="12"/>
  <c r="E22"/>
  <c r="D22"/>
  <c r="C22"/>
  <c r="B22"/>
  <c r="H20"/>
  <c r="I20" s="1"/>
  <c r="F20"/>
  <c r="F19"/>
  <c r="H19" s="1"/>
  <c r="I19" s="1"/>
  <c r="I18"/>
  <c r="H18"/>
  <c r="F18"/>
  <c r="I17"/>
  <c r="H17"/>
  <c r="F17"/>
  <c r="H16"/>
  <c r="I16" s="1"/>
  <c r="F16"/>
  <c r="F15"/>
  <c r="H15" s="1"/>
  <c r="I15" s="1"/>
  <c r="I14"/>
  <c r="H14"/>
  <c r="F14"/>
  <c r="I13"/>
  <c r="H13"/>
  <c r="F13"/>
  <c r="H12"/>
  <c r="I12" s="1"/>
  <c r="F12"/>
  <c r="F11"/>
  <c r="H11" s="1"/>
  <c r="I11" s="1"/>
  <c r="I10"/>
  <c r="H10"/>
  <c r="F10"/>
  <c r="I9"/>
  <c r="H9"/>
  <c r="F9"/>
  <c r="F22" s="1"/>
  <c r="H22" s="1"/>
  <c r="D28" i="4"/>
  <c r="C28"/>
  <c r="B28"/>
  <c r="B49" i="2"/>
  <c r="B55" s="1"/>
  <c r="B39"/>
  <c r="B23"/>
  <c r="H34" i="1"/>
  <c r="I34" s="1"/>
  <c r="F34"/>
  <c r="F33"/>
  <c r="H33" s="1"/>
  <c r="I33" s="1"/>
  <c r="H32"/>
  <c r="J20" i="8" l="1"/>
  <c r="I22" i="12"/>
</calcChain>
</file>

<file path=xl/sharedStrings.xml><?xml version="1.0" encoding="utf-8"?>
<sst xmlns="http://schemas.openxmlformats.org/spreadsheetml/2006/main" count="265" uniqueCount="195">
  <si>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</si>
  <si>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</si>
  <si>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</si>
  <si>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</si>
  <si>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</si>
  <si>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</si>
  <si>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</si>
  <si>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Archivados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</si>
  <si>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</si>
  <si>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</si>
  <si>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</si>
  <si>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</si>
  <si>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</si>
  <si>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</si>
  <si>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</si>
  <si>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</si>
  <si>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</si>
  <si>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</si>
  <si>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</si>
  <si>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</si>
  <si>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</si>
  <si>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</si>
  <si>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</si>
  <si>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</si>
  <si>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</si>
  <si>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</si>
  <si>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</si>
  <si>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</si>
  <si>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</si>
  <si>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</si>
  <si>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</si>
  <si>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</si>
  <si>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</si>
  <si>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</si>
  <si>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</si>
  <si>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</si>
  <si>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</si>
  <si>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</si>
  <si>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</si>
  <si>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</si>
  <si>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</si>
  <si>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</si>
  <si>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</si>
  <si>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</si>
  <si>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</si>
  <si>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</si>
  <si>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</si>
  <si>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</si>
  <si>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</si>
  <si>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</si>
  <si>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</si>
  <si>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</si>
  <si>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</si>
  <si>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</si>
  <si>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</si>
  <si>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</si>
  <si>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</si>
  <si>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</si>
  <si>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</si>
  <si>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</si>
  <si>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</si>
  <si>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</si>
  <si>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</si>
  <si>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</si>
  <si>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</si>
  <si>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</si>
  <si>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</si>
  <si>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</si>
  <si>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</si>
  <si>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</si>
  <si>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</si>
  <si>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</si>
  <si>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</si>
  <si>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</si>
  <si>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</si>
  <si>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</si>
  <si>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</si>
  <si>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</si>
  <si>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</si>
  <si>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</si>
  <si>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</si>
  <si>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</si>
  <si>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</si>
  <si>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</si>
  <si>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</si>
  <si>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</si>
  <si>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</si>
  <si>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</si>
  <si>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</si>
  <si>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</si>
  <si>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</si>
  <si>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</si>
  <si>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</si>
  <si>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</si>
  <si>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</si>
  <si>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</si>
  <si>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</si>
  <si>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</si>
  <si>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10.1.2.2. EVALUACIÓN AMBIENTAL DE PROYECTOS: 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</si>
  <si>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</si>
  <si>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</si>
  <si>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</si>
  <si>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</si>
  <si>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</si>
  <si>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</si>
  <si>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</si>
  <si>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</si>
  <si>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</si>
  <si>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</si>
  <si>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</si>
  <si>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</si>
  <si>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</si>
  <si>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</si>
  <si>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</si>
  <si>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</si>
  <si>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</si>
  <si>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</si>
  <si>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</si>
  <si>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</si>
  <si>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</si>
  <si>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</si>
  <si>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</si>
  <si>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</si>
  <si>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</si>
  <si>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</si>
  <si>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</si>
  <si>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</si>
  <si>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</si>
  <si>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</si>
  <si>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</si>
  <si>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</si>
  <si>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</si>
  <si>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</si>
  <si>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</si>
  <si>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</si>
  <si>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</si>
  <si>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</si>
  <si>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</si>
  <si>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</si>
  <si>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</si>
  <si>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</si>
  <si>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</si>
  <si>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</si>
  <si>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</si>
  <si>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</si>
  <si>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</si>
  <si>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</si>
  <si>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</si>
  <si>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</si>
  <si>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</si>
  <si>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</si>
  <si>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</si>
  <si>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</si>
  <si>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</si>
  <si>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</si>
  <si>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</si>
  <si>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</si>
  <si>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</si>
  <si>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</si>
  <si>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</si>
  <si>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</si>
  <si>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</si>
  <si>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</si>
  <si>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</si>
  <si>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RESTAURACIÓN ECOLÓGICA</t>
  </si>
  <si>
    <t>RESTAURACIÓN HIDROLÓGICA</t>
  </si>
  <si>
    <t>Archivados (*)</t>
  </si>
  <si>
    <t xml:space="preserve">10.1.1.4. EVALUACIÓN AMBIENTAL DE PROYECTOS:  </t>
  </si>
  <si>
    <t>Archivado</t>
  </si>
  <si>
    <t>Ceoductos</t>
  </si>
  <si>
    <t>Fotovoltaicos</t>
  </si>
  <si>
    <t xml:space="preserve">10.1.1.5. EVALUACIÓN AMBIENTAL DE PROYECTOS: </t>
  </si>
  <si>
    <t xml:space="preserve">Exploracion y Explotacion de hidrocarburos </t>
  </si>
  <si>
    <t>CEODUCTOS</t>
  </si>
  <si>
    <t>FOTOVOLTAICOS</t>
  </si>
  <si>
    <t>EXPLORACIÓN Y EXPLOTACIÓN HIDROCARBUROS</t>
  </si>
  <si>
    <t>Resueltos(*)</t>
  </si>
  <si>
    <t>Resueltos:  D+S+NP</t>
  </si>
  <si>
    <t>(*) Salida: Resueltos + Archivados</t>
  </si>
  <si>
    <t>En tramitación: Entrada - Salida</t>
  </si>
  <si>
    <t>(*) El archivo es el resultado de un procedimiento de caducidad, desistimiento, causas sobrevenidas, etc.</t>
  </si>
  <si>
    <t>(*) El archivo es el resultado de un procedimiento  de caducidad, desistimiento, causa sobrevenida, etc.</t>
  </si>
  <si>
    <t>Distribución por tipos de proyectos del periodo 1988-2015</t>
  </si>
  <si>
    <t>* 43 proyectos sin asignar tipo</t>
  </si>
  <si>
    <t xml:space="preserve"> Distribución por tipo de procedimiento del periodo 1988-2015</t>
  </si>
  <si>
    <t>Distribución por Comunidades Autónomas del periodo 1988-2015</t>
  </si>
  <si>
    <t>Distribución por sectores del periodo 1988-2015</t>
  </si>
  <si>
    <t>35 (**)</t>
  </si>
  <si>
    <t>778 (**)</t>
  </si>
  <si>
    <t>*Resueltos incluidos los expedientes archivados  (**) Incluye los proyectos aún sin determinar tipo de sector</t>
  </si>
  <si>
    <t>10.1.2.1. EVALUACIÓN AMBIENTAL DE PROYECTOS: Serie histórica mensual y ejecución, 2015</t>
  </si>
  <si>
    <t>Distribución por tipo de proyecto, 2015</t>
  </si>
  <si>
    <t>10.2. EVALUACIÓN DE PLANES Y PROGRAMAS:  Expedientes por sectores y estado de tramitación iniciados hasta 2015</t>
  </si>
  <si>
    <t>PATRIMONIO NATURAL</t>
  </si>
  <si>
    <t>10.1.1.1. EVALUACIÓN AMBIENTAL DE PROYECTOS: Serie histórica del periodo 1988-2015</t>
  </si>
</sst>
</file>

<file path=xl/styles.xml><?xml version="1.0" encoding="utf-8"?>
<styleSheet xmlns="http://schemas.openxmlformats.org/spreadsheetml/2006/main">
  <numFmts count="1">
    <numFmt numFmtId="164" formatCode="#,##0;\-#,##0;#,##0;@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</borders>
  <cellStyleXfs count="2">
    <xf numFmtId="0" fontId="0" fillId="2" borderId="0"/>
    <xf numFmtId="37" fontId="7" fillId="0" borderId="0"/>
  </cellStyleXfs>
  <cellXfs count="152">
    <xf numFmtId="0" fontId="0" fillId="2" borderId="0" xfId="0"/>
    <xf numFmtId="0" fontId="0" fillId="2" borderId="0" xfId="0" applyBorder="1"/>
    <xf numFmtId="0" fontId="5" fillId="2" borderId="0" xfId="0" applyFont="1"/>
    <xf numFmtId="0" fontId="3" fillId="2" borderId="0" xfId="0" applyFont="1" applyFill="1" applyAlignment="1"/>
    <xf numFmtId="0" fontId="4" fillId="2" borderId="0" xfId="0" applyFont="1" applyFill="1" applyAlignment="1">
      <alignment vertical="center" wrapText="1"/>
    </xf>
    <xf numFmtId="0" fontId="5" fillId="2" borderId="0" xfId="0" applyFont="1" applyAlignment="1">
      <alignment vertical="top"/>
    </xf>
    <xf numFmtId="0" fontId="4" fillId="2" borderId="1" xfId="0" applyFont="1" applyBorder="1" applyAlignment="1">
      <alignment horizontal="center"/>
    </xf>
    <xf numFmtId="0" fontId="0" fillId="2" borderId="1" xfId="0" applyBorder="1"/>
    <xf numFmtId="0" fontId="0" fillId="2" borderId="9" xfId="0" applyBorder="1"/>
    <xf numFmtId="0" fontId="5" fillId="2" borderId="10" xfId="0" applyFont="1" applyBorder="1" applyAlignment="1">
      <alignment horizontal="left" vertical="top" indent="1"/>
    </xf>
    <xf numFmtId="37" fontId="5" fillId="2" borderId="5" xfId="1" applyFont="1" applyFill="1" applyBorder="1" applyAlignment="1">
      <alignment horizontal="right"/>
    </xf>
    <xf numFmtId="0" fontId="0" fillId="2" borderId="10" xfId="0" applyBorder="1"/>
    <xf numFmtId="0" fontId="0" fillId="2" borderId="11" xfId="0" applyBorder="1"/>
    <xf numFmtId="37" fontId="0" fillId="2" borderId="0" xfId="0" applyNumberFormat="1"/>
    <xf numFmtId="37" fontId="0" fillId="2" borderId="0" xfId="0" applyNumberFormat="1" applyBorder="1"/>
    <xf numFmtId="0" fontId="0" fillId="3" borderId="4" xfId="0" applyFill="1" applyBorder="1" applyAlignment="1">
      <alignment horizontal="center" vertical="center"/>
    </xf>
    <xf numFmtId="0" fontId="0" fillId="0" borderId="0" xfId="0" applyFill="1"/>
    <xf numFmtId="0" fontId="6" fillId="2" borderId="0" xfId="0" applyFont="1"/>
    <xf numFmtId="0" fontId="5" fillId="3" borderId="11" xfId="0" applyFont="1" applyFill="1" applyBorder="1" applyAlignment="1">
      <alignment horizontal="left" indent="1"/>
    </xf>
    <xf numFmtId="37" fontId="5" fillId="3" borderId="7" xfId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0" xfId="0" applyNumberForma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/>
    <xf numFmtId="0" fontId="5" fillId="2" borderId="0" xfId="0" applyFont="1" applyFill="1" applyBorder="1"/>
    <xf numFmtId="37" fontId="0" fillId="2" borderId="0" xfId="0" applyNumberFormat="1" applyFill="1"/>
    <xf numFmtId="0" fontId="4" fillId="2" borderId="0" xfId="0" applyFont="1" applyAlignment="1">
      <alignment vertical="center" wrapText="1"/>
    </xf>
    <xf numFmtId="0" fontId="4" fillId="2" borderId="0" xfId="0" applyFont="1" applyAlignment="1"/>
    <xf numFmtId="0" fontId="4" fillId="2" borderId="0" xfId="0" applyFont="1" applyFill="1" applyAlignment="1"/>
    <xf numFmtId="0" fontId="6" fillId="2" borderId="0" xfId="0" applyFont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indent="1"/>
    </xf>
    <xf numFmtId="37" fontId="5" fillId="3" borderId="6" xfId="1" applyFont="1" applyFill="1" applyBorder="1" applyAlignment="1">
      <alignment horizontal="right" vertical="center" indent="1"/>
    </xf>
    <xf numFmtId="37" fontId="5" fillId="3" borderId="7" xfId="1" applyFont="1" applyFill="1" applyBorder="1" applyAlignment="1">
      <alignment horizontal="right" vertical="center" indent="1"/>
    </xf>
    <xf numFmtId="0" fontId="1" fillId="2" borderId="0" xfId="0" applyFont="1" applyFill="1" applyAlignment="1">
      <alignment horizontal="left"/>
    </xf>
    <xf numFmtId="0" fontId="0" fillId="2" borderId="9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indent="1"/>
    </xf>
    <xf numFmtId="0" fontId="11" fillId="2" borderId="18" xfId="0" applyFont="1" applyBorder="1"/>
    <xf numFmtId="3" fontId="8" fillId="2" borderId="2" xfId="0" applyNumberFormat="1" applyFont="1" applyBorder="1" applyAlignment="1">
      <alignment horizontal="right" indent="1"/>
    </xf>
    <xf numFmtId="0" fontId="8" fillId="2" borderId="2" xfId="0" applyFont="1" applyBorder="1" applyAlignment="1">
      <alignment horizontal="right" indent="1"/>
    </xf>
    <xf numFmtId="3" fontId="8" fillId="2" borderId="3" xfId="0" applyNumberFormat="1" applyFont="1" applyBorder="1" applyAlignment="1">
      <alignment horizontal="right" indent="1"/>
    </xf>
    <xf numFmtId="0" fontId="8" fillId="2" borderId="4" xfId="0" applyFont="1" applyBorder="1" applyAlignment="1">
      <alignment horizontal="right" indent="1"/>
    </xf>
    <xf numFmtId="0" fontId="8" fillId="2" borderId="5" xfId="0" applyFont="1" applyBorder="1" applyAlignment="1">
      <alignment horizontal="right" indent="1"/>
    </xf>
    <xf numFmtId="3" fontId="8" fillId="2" borderId="4" xfId="0" applyNumberFormat="1" applyFont="1" applyBorder="1" applyAlignment="1">
      <alignment horizontal="right" indent="1"/>
    </xf>
    <xf numFmtId="37" fontId="5" fillId="3" borderId="6" xfId="1" applyFont="1" applyFill="1" applyBorder="1" applyAlignment="1">
      <alignment horizontal="right" indent="1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2" borderId="19" xfId="0" applyBorder="1" applyAlignment="1">
      <alignment horizontal="left" indent="1"/>
    </xf>
    <xf numFmtId="0" fontId="0" fillId="2" borderId="10" xfId="0" applyBorder="1" applyAlignment="1">
      <alignment horizontal="left" indent="1"/>
    </xf>
    <xf numFmtId="0" fontId="10" fillId="2" borderId="8" xfId="0" applyFont="1" applyFill="1" applyBorder="1" applyAlignment="1">
      <alignment horizontal="right" wrapText="1" indent="1"/>
    </xf>
    <xf numFmtId="0" fontId="10" fillId="2" borderId="8" xfId="0" applyFont="1" applyBorder="1" applyAlignment="1">
      <alignment horizontal="right" wrapText="1" indent="1"/>
    </xf>
    <xf numFmtId="0" fontId="10" fillId="2" borderId="4" xfId="0" applyFont="1" applyFill="1" applyBorder="1" applyAlignment="1">
      <alignment horizontal="right" wrapText="1" indent="1"/>
    </xf>
    <xf numFmtId="0" fontId="10" fillId="2" borderId="4" xfId="0" applyFont="1" applyBorder="1" applyAlignment="1">
      <alignment horizontal="right" wrapText="1" indent="1"/>
    </xf>
    <xf numFmtId="0" fontId="10" fillId="2" borderId="4" xfId="0" applyNumberFormat="1" applyFont="1" applyBorder="1" applyAlignment="1">
      <alignment horizontal="right" wrapText="1" indent="1"/>
    </xf>
    <xf numFmtId="0" fontId="8" fillId="2" borderId="4" xfId="0" applyFont="1" applyFill="1" applyBorder="1" applyAlignment="1">
      <alignment horizontal="right" wrapText="1" indent="1"/>
    </xf>
    <xf numFmtId="0" fontId="8" fillId="2" borderId="4" xfId="0" applyFont="1" applyBorder="1" applyAlignment="1">
      <alignment horizontal="right" wrapText="1" indent="1"/>
    </xf>
    <xf numFmtId="0" fontId="5" fillId="3" borderId="6" xfId="0" applyFont="1" applyFill="1" applyBorder="1" applyAlignment="1">
      <alignment horizontal="right" indent="1"/>
    </xf>
    <xf numFmtId="0" fontId="5" fillId="3" borderId="7" xfId="0" applyFont="1" applyFill="1" applyBorder="1" applyAlignment="1">
      <alignment horizontal="right" indent="1"/>
    </xf>
    <xf numFmtId="0" fontId="0" fillId="2" borderId="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37" fontId="1" fillId="2" borderId="2" xfId="1" applyFont="1" applyFill="1" applyBorder="1" applyAlignment="1">
      <alignment horizontal="right" indent="1"/>
    </xf>
    <xf numFmtId="37" fontId="1" fillId="2" borderId="4" xfId="1" applyFont="1" applyFill="1" applyBorder="1" applyAlignment="1">
      <alignment horizontal="right" indent="1"/>
    </xf>
    <xf numFmtId="37" fontId="5" fillId="2" borderId="5" xfId="1" applyFont="1" applyFill="1" applyBorder="1" applyAlignment="1">
      <alignment horizontal="right" indent="1"/>
    </xf>
    <xf numFmtId="37" fontId="5" fillId="2" borderId="4" xfId="1" applyFont="1" applyFill="1" applyBorder="1" applyAlignment="1">
      <alignment horizontal="right" indent="1"/>
    </xf>
    <xf numFmtId="49" fontId="8" fillId="2" borderId="10" xfId="0" applyNumberFormat="1" applyFont="1" applyFill="1" applyBorder="1" applyAlignment="1">
      <alignment horizontal="left" wrapText="1" indent="1"/>
    </xf>
    <xf numFmtId="164" fontId="10" fillId="2" borderId="4" xfId="0" applyNumberFormat="1" applyFont="1" applyFill="1" applyBorder="1" applyAlignment="1">
      <alignment horizontal="right" wrapText="1" indent="1"/>
    </xf>
    <xf numFmtId="164" fontId="10" fillId="2" borderId="5" xfId="0" applyNumberFormat="1" applyFont="1" applyFill="1" applyBorder="1" applyAlignment="1">
      <alignment horizontal="right" wrapText="1" indent="1"/>
    </xf>
    <xf numFmtId="37" fontId="5" fillId="2" borderId="4" xfId="1" applyFont="1" applyFill="1" applyBorder="1" applyAlignment="1">
      <alignment horizontal="right" indent="2"/>
    </xf>
    <xf numFmtId="37" fontId="5" fillId="2" borderId="5" xfId="1" applyFont="1" applyFill="1" applyBorder="1" applyAlignment="1">
      <alignment horizontal="right" indent="2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7" fontId="1" fillId="2" borderId="2" xfId="1" applyFont="1" applyFill="1" applyBorder="1" applyAlignment="1">
      <alignment horizontal="right"/>
    </xf>
    <xf numFmtId="37" fontId="1" fillId="2" borderId="3" xfId="1" applyFont="1" applyFill="1" applyBorder="1" applyAlignment="1">
      <alignment horizontal="right"/>
    </xf>
    <xf numFmtId="37" fontId="1" fillId="2" borderId="4" xfId="1" applyFont="1" applyFill="1" applyBorder="1" applyAlignment="1">
      <alignment horizontal="right"/>
    </xf>
    <xf numFmtId="37" fontId="1" fillId="2" borderId="5" xfId="1" applyFont="1" applyFill="1" applyBorder="1" applyAlignment="1">
      <alignment horizontal="right"/>
    </xf>
    <xf numFmtId="0" fontId="0" fillId="2" borderId="26" xfId="0" applyBorder="1" applyAlignment="1">
      <alignment horizontal="left"/>
    </xf>
    <xf numFmtId="37" fontId="1" fillId="2" borderId="27" xfId="1" applyFont="1" applyFill="1" applyBorder="1" applyAlignment="1">
      <alignment horizontal="right"/>
    </xf>
    <xf numFmtId="37" fontId="1" fillId="2" borderId="28" xfId="1" applyFont="1" applyFill="1" applyBorder="1" applyAlignment="1">
      <alignment horizontal="right"/>
    </xf>
    <xf numFmtId="0" fontId="0" fillId="2" borderId="0" xfId="0" applyBorder="1" applyAlignment="1">
      <alignment horizontal="left"/>
    </xf>
    <xf numFmtId="37" fontId="1" fillId="2" borderId="0" xfId="1" applyFont="1" applyFill="1" applyBorder="1" applyAlignment="1">
      <alignment horizontal="right"/>
    </xf>
    <xf numFmtId="0" fontId="1" fillId="2" borderId="10" xfId="0" applyFont="1" applyBorder="1"/>
    <xf numFmtId="37" fontId="1" fillId="2" borderId="6" xfId="1" applyFont="1" applyFill="1" applyBorder="1" applyAlignment="1">
      <alignment horizontal="right"/>
    </xf>
    <xf numFmtId="37" fontId="1" fillId="2" borderId="7" xfId="1" applyFont="1" applyFill="1" applyBorder="1" applyAlignment="1">
      <alignment horizontal="right"/>
    </xf>
    <xf numFmtId="0" fontId="1" fillId="2" borderId="0" xfId="0" applyFont="1" applyFill="1"/>
    <xf numFmtId="37" fontId="1" fillId="2" borderId="5" xfId="1" applyFont="1" applyFill="1" applyBorder="1" applyAlignment="1">
      <alignment horizontal="right" indent="1"/>
    </xf>
    <xf numFmtId="37" fontId="1" fillId="2" borderId="18" xfId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 indent="1"/>
    </xf>
    <xf numFmtId="0" fontId="1" fillId="2" borderId="12" xfId="0" applyFont="1" applyFill="1" applyBorder="1" applyAlignment="1">
      <alignment horizontal="right" indent="1"/>
    </xf>
    <xf numFmtId="0" fontId="1" fillId="2" borderId="4" xfId="0" applyFont="1" applyFill="1" applyBorder="1" applyAlignment="1">
      <alignment horizontal="right" indent="1"/>
    </xf>
    <xf numFmtId="0" fontId="1" fillId="2" borderId="5" xfId="0" applyFont="1" applyFill="1" applyBorder="1" applyAlignment="1">
      <alignment horizontal="right" indent="1"/>
    </xf>
    <xf numFmtId="37" fontId="1" fillId="2" borderId="3" xfId="1" applyFont="1" applyFill="1" applyBorder="1" applyAlignment="1">
      <alignment horizontal="right" indent="1"/>
    </xf>
    <xf numFmtId="0" fontId="10" fillId="2" borderId="5" xfId="0" applyNumberFormat="1" applyFont="1" applyFill="1" applyBorder="1" applyAlignment="1">
      <alignment horizontal="right" wrapText="1" indent="1"/>
    </xf>
    <xf numFmtId="37" fontId="1" fillId="2" borderId="4" xfId="1" applyFont="1" applyFill="1" applyBorder="1" applyAlignment="1">
      <alignment horizontal="right" vertical="center" indent="1"/>
    </xf>
    <xf numFmtId="37" fontId="1" fillId="2" borderId="5" xfId="1" applyFont="1" applyFill="1" applyBorder="1" applyAlignment="1">
      <alignment horizontal="right" vertical="center" inden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7" fontId="5" fillId="3" borderId="29" xfId="0" applyNumberFormat="1" applyFont="1" applyFill="1" applyBorder="1" applyAlignment="1">
      <alignment horizontal="right" indent="1"/>
    </xf>
    <xf numFmtId="37" fontId="5" fillId="2" borderId="0" xfId="1" applyFont="1" applyFill="1" applyBorder="1" applyAlignment="1">
      <alignment horizontal="right" indent="1"/>
    </xf>
    <xf numFmtId="37" fontId="5" fillId="3" borderId="28" xfId="0" applyNumberFormat="1" applyFont="1" applyFill="1" applyBorder="1" applyAlignment="1">
      <alignment horizontal="right" inden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2" borderId="0" xfId="0" applyFont="1" applyAlignment="1">
      <alignment horizontal="center"/>
    </xf>
    <xf numFmtId="0" fontId="0" fillId="3" borderId="25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Periodo 1988-2015</a:t>
            </a:r>
          </a:p>
        </c:rich>
      </c:tx>
      <c:layout>
        <c:manualLayout>
          <c:xMode val="edge"/>
          <c:yMode val="edge"/>
          <c:x val="0.25951916010498688"/>
          <c:y val="3.16902528414016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110240663299483E-2"/>
          <c:y val="0.18802145176044346"/>
          <c:w val="0.92184402564064638"/>
          <c:h val="0.7468402896107238"/>
        </c:manualLayout>
      </c:layout>
      <c:lineChart>
        <c:grouping val="standard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'10.1.1.1'!$A$9:$A$36</c:f>
              <c:numCache>
                <c:formatCode>General</c:formatCode>
                <c:ptCount val="2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'10.1.1.1'!$B$9:$B$36</c:f>
              <c:numCache>
                <c:formatCode>#,##0\ _€;\-#,##0\ _€</c:formatCode>
                <c:ptCount val="28"/>
                <c:pt idx="0">
                  <c:v>33</c:v>
                </c:pt>
                <c:pt idx="1">
                  <c:v>122</c:v>
                </c:pt>
                <c:pt idx="2">
                  <c:v>82</c:v>
                </c:pt>
                <c:pt idx="3">
                  <c:v>142</c:v>
                </c:pt>
                <c:pt idx="4">
                  <c:v>44</c:v>
                </c:pt>
                <c:pt idx="5">
                  <c:v>82</c:v>
                </c:pt>
                <c:pt idx="6">
                  <c:v>59</c:v>
                </c:pt>
                <c:pt idx="7">
                  <c:v>57</c:v>
                </c:pt>
                <c:pt idx="8">
                  <c:v>71</c:v>
                </c:pt>
                <c:pt idx="9">
                  <c:v>66</c:v>
                </c:pt>
                <c:pt idx="10">
                  <c:v>106</c:v>
                </c:pt>
                <c:pt idx="11">
                  <c:v>106</c:v>
                </c:pt>
                <c:pt idx="12">
                  <c:v>145</c:v>
                </c:pt>
                <c:pt idx="13">
                  <c:v>348</c:v>
                </c:pt>
                <c:pt idx="14">
                  <c:v>436</c:v>
                </c:pt>
                <c:pt idx="15">
                  <c:v>652</c:v>
                </c:pt>
                <c:pt idx="16">
                  <c:v>847</c:v>
                </c:pt>
                <c:pt idx="17">
                  <c:v>900</c:v>
                </c:pt>
                <c:pt idx="18">
                  <c:v>677</c:v>
                </c:pt>
                <c:pt idx="19">
                  <c:v>631</c:v>
                </c:pt>
                <c:pt idx="20">
                  <c:v>601</c:v>
                </c:pt>
                <c:pt idx="21">
                  <c:v>531</c:v>
                </c:pt>
                <c:pt idx="22">
                  <c:v>549</c:v>
                </c:pt>
                <c:pt idx="23">
                  <c:v>473</c:v>
                </c:pt>
                <c:pt idx="24">
                  <c:v>323</c:v>
                </c:pt>
                <c:pt idx="25">
                  <c:v>292</c:v>
                </c:pt>
                <c:pt idx="26">
                  <c:v>153</c:v>
                </c:pt>
                <c:pt idx="27">
                  <c:v>164</c:v>
                </c:pt>
              </c:numCache>
            </c:numRef>
          </c:val>
        </c:ser>
        <c:ser>
          <c:idx val="1"/>
          <c:order val="1"/>
          <c:tx>
            <c:v>Salidas (*)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'10.1.1.1'!$A$9:$A$36</c:f>
              <c:numCache>
                <c:formatCode>General</c:formatCode>
                <c:ptCount val="2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'10.1.1.1'!$H$9:$H$36</c:f>
              <c:numCache>
                <c:formatCode>#,##0\ _€;\-#,##0\ _€</c:formatCode>
                <c:ptCount val="28"/>
                <c:pt idx="0">
                  <c:v>0</c:v>
                </c:pt>
                <c:pt idx="1">
                  <c:v>15</c:v>
                </c:pt>
                <c:pt idx="2">
                  <c:v>24</c:v>
                </c:pt>
                <c:pt idx="3">
                  <c:v>13</c:v>
                </c:pt>
                <c:pt idx="4">
                  <c:v>141</c:v>
                </c:pt>
                <c:pt idx="5">
                  <c:v>51</c:v>
                </c:pt>
                <c:pt idx="6">
                  <c:v>50</c:v>
                </c:pt>
                <c:pt idx="7">
                  <c:v>55</c:v>
                </c:pt>
                <c:pt idx="8">
                  <c:v>70</c:v>
                </c:pt>
                <c:pt idx="9">
                  <c:v>40</c:v>
                </c:pt>
                <c:pt idx="10">
                  <c:v>30</c:v>
                </c:pt>
                <c:pt idx="11">
                  <c:v>58</c:v>
                </c:pt>
                <c:pt idx="12">
                  <c:v>88</c:v>
                </c:pt>
                <c:pt idx="13">
                  <c:v>140</c:v>
                </c:pt>
                <c:pt idx="14">
                  <c:v>302</c:v>
                </c:pt>
                <c:pt idx="15">
                  <c:v>422</c:v>
                </c:pt>
                <c:pt idx="16">
                  <c:v>427</c:v>
                </c:pt>
                <c:pt idx="17">
                  <c:v>759</c:v>
                </c:pt>
                <c:pt idx="18">
                  <c:v>690</c:v>
                </c:pt>
                <c:pt idx="19">
                  <c:v>736</c:v>
                </c:pt>
                <c:pt idx="20">
                  <c:v>423</c:v>
                </c:pt>
                <c:pt idx="21">
                  <c:v>782</c:v>
                </c:pt>
                <c:pt idx="22">
                  <c:v>790</c:v>
                </c:pt>
                <c:pt idx="23">
                  <c:v>533</c:v>
                </c:pt>
                <c:pt idx="24">
                  <c:v>459</c:v>
                </c:pt>
                <c:pt idx="25">
                  <c:v>607</c:v>
                </c:pt>
                <c:pt idx="26">
                  <c:v>395</c:v>
                </c:pt>
                <c:pt idx="27">
                  <c:v>261</c:v>
                </c:pt>
              </c:numCache>
            </c:numRef>
          </c:val>
        </c:ser>
        <c:marker val="1"/>
        <c:axId val="73319936"/>
        <c:axId val="75239424"/>
      </c:lineChart>
      <c:catAx>
        <c:axId val="73319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239424"/>
        <c:crossesAt val="-200"/>
        <c:auto val="1"/>
        <c:lblAlgn val="ctr"/>
        <c:lblOffset val="100"/>
        <c:tickLblSkip val="1"/>
        <c:tickMarkSkip val="1"/>
      </c:catAx>
      <c:valAx>
        <c:axId val="75239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319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89274405215489"/>
          <c:y val="0.10326523535355352"/>
          <c:w val="0.25677432901532471"/>
          <c:h val="5.46697038724373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Expedientes iniciados según sector hasta 2015</a:t>
            </a:r>
          </a:p>
        </c:rich>
      </c:tx>
      <c:layout>
        <c:manualLayout>
          <c:xMode val="edge"/>
          <c:yMode val="edge"/>
          <c:x val="0.3630064158646838"/>
          <c:y val="3.2432379518993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2.9914669808871128E-2"/>
          <c:y val="0.12599433454964476"/>
          <c:w val="0.95735632593770936"/>
          <c:h val="0.773105194929902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'10.2'!$A$8:$A$19</c:f>
              <c:strCache>
                <c:ptCount val="11"/>
                <c:pt idx="0">
                  <c:v>AEROPUERTOS</c:v>
                </c:pt>
                <c:pt idx="1">
                  <c:v>AGUAS</c:v>
                </c:pt>
                <c:pt idx="2">
                  <c:v>AGRICULTURA Y PESCA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PATRIMONIO NATURAL</c:v>
                </c:pt>
                <c:pt idx="9">
                  <c:v>INFRAESTRUCTURAS</c:v>
                </c:pt>
                <c:pt idx="10">
                  <c:v>TRANS. MAR. Y PUERTOS</c:v>
                </c:pt>
              </c:strCache>
            </c:strRef>
          </c:cat>
          <c:val>
            <c:numRef>
              <c:f>'10.2'!$J$8:$J$19</c:f>
              <c:numCache>
                <c:formatCode>#,##0\ _€;\-#,##0\ _€</c:formatCode>
                <c:ptCount val="12"/>
                <c:pt idx="0">
                  <c:v>31</c:v>
                </c:pt>
                <c:pt idx="1">
                  <c:v>43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54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39</c:v>
                </c:pt>
              </c:numCache>
            </c:numRef>
          </c:val>
        </c:ser>
        <c:axId val="101529088"/>
        <c:axId val="101533184"/>
      </c:barChart>
      <c:catAx>
        <c:axId val="101529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533184"/>
        <c:crosses val="autoZero"/>
        <c:auto val="1"/>
        <c:lblAlgn val="ctr"/>
        <c:lblOffset val="100"/>
        <c:tickLblSkip val="1"/>
        <c:tickMarkSkip val="1"/>
      </c:catAx>
      <c:valAx>
        <c:axId val="101533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529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salidas de proyectos. Periodo 1988-2015</a:t>
            </a:r>
          </a:p>
        </c:rich>
      </c:tx>
      <c:layout>
        <c:manualLayout>
          <c:xMode val="edge"/>
          <c:yMode val="edge"/>
          <c:x val="0.25277245013633975"/>
          <c:y val="3.26295034016270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1368284620177883E-2"/>
          <c:y val="0.2051743905146185"/>
          <c:w val="0.9154940820387194"/>
          <c:h val="0.65471226544443162"/>
        </c:manualLayout>
      </c:layout>
      <c:barChart>
        <c:barDir val="col"/>
        <c:grouping val="stacked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  <a:prstDash val="solid"/>
            </a:ln>
          </c:spPr>
          <c:cat>
            <c:numRef>
              <c:f>'10.1.1.1'!$A$9:$A$36</c:f>
              <c:numCache>
                <c:formatCode>General</c:formatCode>
                <c:ptCount val="2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'10.1.1.1'!$C$9:$C$36</c:f>
              <c:numCache>
                <c:formatCode>#,##0\ _€;\-#,##0\ _€</c:formatCode>
                <c:ptCount val="28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9</c:v>
                </c:pt>
                <c:pt idx="4">
                  <c:v>67</c:v>
                </c:pt>
                <c:pt idx="5">
                  <c:v>44</c:v>
                </c:pt>
                <c:pt idx="6">
                  <c:v>47</c:v>
                </c:pt>
                <c:pt idx="7">
                  <c:v>31</c:v>
                </c:pt>
                <c:pt idx="8">
                  <c:v>38</c:v>
                </c:pt>
                <c:pt idx="9">
                  <c:v>28</c:v>
                </c:pt>
                <c:pt idx="10">
                  <c:v>18</c:v>
                </c:pt>
                <c:pt idx="11">
                  <c:v>34</c:v>
                </c:pt>
                <c:pt idx="12">
                  <c:v>52</c:v>
                </c:pt>
                <c:pt idx="13">
                  <c:v>86</c:v>
                </c:pt>
                <c:pt idx="14">
                  <c:v>74</c:v>
                </c:pt>
                <c:pt idx="15">
                  <c:v>108</c:v>
                </c:pt>
                <c:pt idx="16">
                  <c:v>56</c:v>
                </c:pt>
                <c:pt idx="17">
                  <c:v>87</c:v>
                </c:pt>
                <c:pt idx="18">
                  <c:v>164</c:v>
                </c:pt>
                <c:pt idx="19">
                  <c:v>157</c:v>
                </c:pt>
                <c:pt idx="20">
                  <c:v>134</c:v>
                </c:pt>
                <c:pt idx="21">
                  <c:v>120</c:v>
                </c:pt>
                <c:pt idx="22">
                  <c:v>96</c:v>
                </c:pt>
                <c:pt idx="23">
                  <c:v>82</c:v>
                </c:pt>
                <c:pt idx="24">
                  <c:v>49</c:v>
                </c:pt>
                <c:pt idx="25">
                  <c:v>75</c:v>
                </c:pt>
                <c:pt idx="26">
                  <c:v>57</c:v>
                </c:pt>
                <c:pt idx="27">
                  <c:v>34</c:v>
                </c:pt>
              </c:numCache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cat>
            <c:numRef>
              <c:f>'10.1.1.1'!$A$9:$A$36</c:f>
              <c:numCache>
                <c:formatCode>General</c:formatCode>
                <c:ptCount val="2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'10.1.1.1'!$D$9:$D$36</c:f>
              <c:numCache>
                <c:formatCode>#,##0\ _€;\-#,##0\ _€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18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  <c:pt idx="12">
                  <c:v>26</c:v>
                </c:pt>
                <c:pt idx="13">
                  <c:v>35</c:v>
                </c:pt>
                <c:pt idx="14">
                  <c:v>158</c:v>
                </c:pt>
                <c:pt idx="15">
                  <c:v>158</c:v>
                </c:pt>
                <c:pt idx="16">
                  <c:v>116</c:v>
                </c:pt>
                <c:pt idx="17">
                  <c:v>126</c:v>
                </c:pt>
                <c:pt idx="18">
                  <c:v>155</c:v>
                </c:pt>
                <c:pt idx="19">
                  <c:v>167</c:v>
                </c:pt>
                <c:pt idx="20">
                  <c:v>104</c:v>
                </c:pt>
                <c:pt idx="21">
                  <c:v>162</c:v>
                </c:pt>
                <c:pt idx="22">
                  <c:v>150</c:v>
                </c:pt>
                <c:pt idx="23">
                  <c:v>171</c:v>
                </c:pt>
                <c:pt idx="24">
                  <c:v>90</c:v>
                </c:pt>
                <c:pt idx="25">
                  <c:v>120</c:v>
                </c:pt>
                <c:pt idx="26">
                  <c:v>101</c:v>
                </c:pt>
                <c:pt idx="27">
                  <c:v>74</c:v>
                </c:pt>
              </c:numCache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  <a:prstDash val="solid"/>
            </a:ln>
          </c:spPr>
          <c:cat>
            <c:numRef>
              <c:f>'10.1.1.1'!$A$9:$A$36</c:f>
              <c:numCache>
                <c:formatCode>General</c:formatCode>
                <c:ptCount val="2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'10.1.1.1'!$E$9:$E$36</c:f>
              <c:numCache>
                <c:formatCode>#,##0\ _€;\-#,##0\ _€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20</c:v>
                </c:pt>
                <c:pt idx="15">
                  <c:v>111</c:v>
                </c:pt>
                <c:pt idx="16">
                  <c:v>170</c:v>
                </c:pt>
                <c:pt idx="17">
                  <c:v>388</c:v>
                </c:pt>
                <c:pt idx="18">
                  <c:v>217</c:v>
                </c:pt>
                <c:pt idx="19">
                  <c:v>212</c:v>
                </c:pt>
                <c:pt idx="20">
                  <c:v>93</c:v>
                </c:pt>
                <c:pt idx="21">
                  <c:v>62</c:v>
                </c:pt>
                <c:pt idx="22">
                  <c:v>62</c:v>
                </c:pt>
                <c:pt idx="23">
                  <c:v>52</c:v>
                </c:pt>
                <c:pt idx="24">
                  <c:v>44</c:v>
                </c:pt>
                <c:pt idx="25">
                  <c:v>50</c:v>
                </c:pt>
                <c:pt idx="26">
                  <c:v>30</c:v>
                </c:pt>
                <c:pt idx="27">
                  <c:v>15</c:v>
                </c:pt>
              </c:numCache>
            </c:numRef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  <a:prstDash val="solid"/>
            </a:ln>
          </c:spPr>
          <c:cat>
            <c:numRef>
              <c:f>'10.1.1.1'!$A$9:$A$36</c:f>
              <c:numCache>
                <c:formatCode>General</c:formatCode>
                <c:ptCount val="2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'10.1.1.1'!$G$9:$G$36</c:f>
              <c:numCache>
                <c:formatCode>#,##0\ _€;\-#,##0\ _€</c:formatCode>
                <c:ptCount val="28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74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14</c:v>
                </c:pt>
                <c:pt idx="9">
                  <c:v>2</c:v>
                </c:pt>
                <c:pt idx="10">
                  <c:v>4</c:v>
                </c:pt>
                <c:pt idx="11">
                  <c:v>11</c:v>
                </c:pt>
                <c:pt idx="12">
                  <c:v>10</c:v>
                </c:pt>
                <c:pt idx="13">
                  <c:v>17</c:v>
                </c:pt>
                <c:pt idx="14">
                  <c:v>50</c:v>
                </c:pt>
                <c:pt idx="15">
                  <c:v>45</c:v>
                </c:pt>
                <c:pt idx="16">
                  <c:v>84</c:v>
                </c:pt>
                <c:pt idx="17">
                  <c:v>158</c:v>
                </c:pt>
                <c:pt idx="18">
                  <c:v>153</c:v>
                </c:pt>
                <c:pt idx="19">
                  <c:v>200</c:v>
                </c:pt>
                <c:pt idx="20">
                  <c:v>92</c:v>
                </c:pt>
                <c:pt idx="21">
                  <c:v>438</c:v>
                </c:pt>
                <c:pt idx="22">
                  <c:v>482</c:v>
                </c:pt>
                <c:pt idx="23">
                  <c:v>228</c:v>
                </c:pt>
                <c:pt idx="24">
                  <c:v>276</c:v>
                </c:pt>
                <c:pt idx="25">
                  <c:v>362</c:v>
                </c:pt>
                <c:pt idx="26">
                  <c:v>207</c:v>
                </c:pt>
                <c:pt idx="27">
                  <c:v>138</c:v>
                </c:pt>
              </c:numCache>
            </c:numRef>
          </c:val>
        </c:ser>
        <c:overlap val="100"/>
        <c:axId val="75496448"/>
        <c:axId val="76145792"/>
      </c:barChart>
      <c:catAx>
        <c:axId val="7549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45792"/>
        <c:crosses val="autoZero"/>
        <c:auto val="1"/>
        <c:lblAlgn val="ctr"/>
        <c:lblOffset val="100"/>
        <c:tickLblSkip val="1"/>
        <c:tickMarkSkip val="1"/>
      </c:catAx>
      <c:valAx>
        <c:axId val="76145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496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25232594952869"/>
          <c:y val="0.11442812185790209"/>
          <c:w val="0.68093466915857326"/>
          <c:h val="6.21893158877528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
por sector. Periodo 1988-2015</a:t>
            </a:r>
          </a:p>
        </c:rich>
      </c:tx>
      <c:layout>
        <c:manualLayout>
          <c:xMode val="edge"/>
          <c:yMode val="edge"/>
          <c:x val="0.22515535857419025"/>
          <c:y val="3.88889518306614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652173913043487"/>
          <c:y val="0.42037056042505827"/>
          <c:w val="0.61490683229813714"/>
          <c:h val="0.290740872188256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2769270619988617E-2"/>
                  <c:y val="-6.628887630233894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2364784160711057E-2"/>
                  <c:y val="0.1981067725980365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6553856331558217"/>
                  <c:y val="7.339355595579648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1524056518011301E-2"/>
                  <c:y val="-0.13125558332794149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6999510179094343"/>
                  <c:y val="-0.1535903636121815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('10.1.1.2'!$B$9,'10.1.1.2'!$B$23,'10.1.1.2'!$B$39,'10.1.1.2'!$B$49,'10.1.1.2'!$B$53)</c:f>
              <c:numCache>
                <c:formatCode>#,##0\ _€;\-#,##0\ _€</c:formatCode>
                <c:ptCount val="5"/>
                <c:pt idx="0">
                  <c:v>1161</c:v>
                </c:pt>
                <c:pt idx="1">
                  <c:v>2751</c:v>
                </c:pt>
                <c:pt idx="2">
                  <c:v>1903</c:v>
                </c:pt>
                <c:pt idx="3">
                  <c:v>2126</c:v>
                </c:pt>
                <c:pt idx="4">
                  <c:v>779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1988-2015</a:t>
            </a:r>
          </a:p>
        </c:rich>
      </c:tx>
      <c:layout>
        <c:manualLayout>
          <c:xMode val="edge"/>
          <c:yMode val="edge"/>
          <c:x val="0.15749053180432995"/>
          <c:y val="2.94659826232938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523694784640329"/>
          <c:y val="0.29097658224091838"/>
          <c:w val="0.85915546672151788"/>
          <c:h val="0.59484453204947263"/>
        </c:manualLayout>
      </c:layout>
      <c:barChart>
        <c:barDir val="col"/>
        <c:grouping val="clustered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'10.1.1.3'!$B$8:$D$8</c:f>
              <c:numCache>
                <c:formatCode>#,##0\ _€;\-#,##0\ _€</c:formatCode>
                <c:ptCount val="3"/>
                <c:pt idx="0">
                  <c:v>3629</c:v>
                </c:pt>
                <c:pt idx="1">
                  <c:v>2690</c:v>
                </c:pt>
                <c:pt idx="2">
                  <c:v>2361</c:v>
                </c:pt>
              </c:numCache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'10.1.1.3'!$B$9:$D$9</c:f>
              <c:numCache>
                <c:formatCode>#,##0\ _€;\-#,##0\ _€</c:formatCode>
                <c:ptCount val="3"/>
                <c:pt idx="0">
                  <c:v>211</c:v>
                </c:pt>
                <c:pt idx="1">
                  <c:v>105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'10.1.1.3'!$B$7:$D$7</c:f>
              <c:strCache>
                <c:ptCount val="3"/>
                <c:pt idx="0">
                  <c:v>Anexo I</c:v>
                </c:pt>
                <c:pt idx="1">
                  <c:v>Anexo II</c:v>
                </c:pt>
                <c:pt idx="2">
                  <c:v>No procedimiento</c:v>
                </c:pt>
              </c:strCache>
            </c:strRef>
          </c:cat>
          <c:val>
            <c:numRef>
              <c:f>'10.1.1.3'!$B$10:$D$10</c:f>
              <c:numCache>
                <c:formatCode>#,##0\ _€;\-#,##0\ _€</c:formatCode>
                <c:ptCount val="3"/>
                <c:pt idx="0">
                  <c:v>1733</c:v>
                </c:pt>
                <c:pt idx="1">
                  <c:v>2009</c:v>
                </c:pt>
                <c:pt idx="2">
                  <c:v>1537</c:v>
                </c:pt>
              </c:numCache>
            </c:numRef>
          </c:val>
        </c:ser>
        <c:axId val="93047808"/>
        <c:axId val="94329088"/>
      </c:barChart>
      <c:catAx>
        <c:axId val="93047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329088"/>
        <c:crosses val="autoZero"/>
        <c:auto val="1"/>
        <c:lblAlgn val="ctr"/>
        <c:lblOffset val="100"/>
        <c:tickLblSkip val="1"/>
        <c:tickMarkSkip val="1"/>
      </c:catAx>
      <c:valAx>
        <c:axId val="94329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3047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9681692473006"/>
          <c:y val="0.16706443914081151"/>
          <c:w val="0.45963800665856369"/>
          <c:h val="5.72792362768496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1998-2015</a:t>
            </a:r>
          </a:p>
        </c:rich>
      </c:tx>
      <c:layout>
        <c:manualLayout>
          <c:xMode val="edge"/>
          <c:yMode val="edge"/>
          <c:x val="0.14511868008836071"/>
          <c:y val="2.94117803802443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71413250763013"/>
          <c:y val="0.2454763712911521"/>
          <c:w val="0.83317117618362246"/>
          <c:h val="0.68561786375687805"/>
        </c:manualLayout>
      </c:layout>
      <c:barChart>
        <c:barDir val="col"/>
        <c:grouping val="clustered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'10.1.1.5'!$B$9:$F$9</c:f>
              <c:numCache>
                <c:formatCode>#,##0\ _€;\-#,##0\ _€</c:formatCode>
                <c:ptCount val="5"/>
                <c:pt idx="0">
                  <c:v>1161</c:v>
                </c:pt>
                <c:pt idx="1">
                  <c:v>2742</c:v>
                </c:pt>
                <c:pt idx="2">
                  <c:v>1903</c:v>
                </c:pt>
                <c:pt idx="3">
                  <c:v>2125</c:v>
                </c:pt>
                <c:pt idx="4">
                  <c:v>779</c:v>
                </c:pt>
              </c:numCache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'10.1.1.5'!$B$10:$F$10</c:f>
              <c:numCache>
                <c:formatCode>#,##0\ _€;\-#,##0\ _€</c:formatCode>
                <c:ptCount val="5"/>
                <c:pt idx="0">
                  <c:v>6</c:v>
                </c:pt>
                <c:pt idx="1">
                  <c:v>68</c:v>
                </c:pt>
                <c:pt idx="2">
                  <c:v>143</c:v>
                </c:pt>
                <c:pt idx="3">
                  <c:v>98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Resueltos(*)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'10.1.1.5'!$B$7:$F$8</c:f>
              <c:strCache>
                <c:ptCount val="5"/>
                <c:pt idx="0">
                  <c:v>Agricultura</c:v>
                </c:pt>
                <c:pt idx="1">
                  <c:v>Aguas</c:v>
                </c:pt>
                <c:pt idx="2">
                  <c:v>Industria y energía</c:v>
                </c:pt>
                <c:pt idx="3">
                  <c:v>Infraestructuras-Transportes</c:v>
                </c:pt>
                <c:pt idx="4">
                  <c:v>Otros</c:v>
                </c:pt>
              </c:strCache>
            </c:strRef>
          </c:cat>
          <c:val>
            <c:numRef>
              <c:f>'10.1.1.5'!$B$11:$F$11</c:f>
              <c:numCache>
                <c:formatCode>#,##0\ _€;\-#,##0\ _€</c:formatCode>
                <c:ptCount val="5"/>
                <c:pt idx="0">
                  <c:v>1157</c:v>
                </c:pt>
                <c:pt idx="1">
                  <c:v>2678</c:v>
                </c:pt>
                <c:pt idx="2">
                  <c:v>1761</c:v>
                </c:pt>
                <c:pt idx="3">
                  <c:v>2034</c:v>
                </c:pt>
                <c:pt idx="4">
                  <c:v>0</c:v>
                </c:pt>
              </c:numCache>
            </c:numRef>
          </c:val>
        </c:ser>
        <c:axId val="97649408"/>
        <c:axId val="97651712"/>
      </c:barChart>
      <c:catAx>
        <c:axId val="9764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51712"/>
        <c:crosses val="autoZero"/>
        <c:auto val="1"/>
        <c:lblAlgn val="ctr"/>
        <c:lblOffset val="100"/>
        <c:tickLblSkip val="1"/>
        <c:tickMarkSkip val="1"/>
      </c:catAx>
      <c:valAx>
        <c:axId val="97651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7649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25139194765424"/>
          <c:y val="0.14044019878225891"/>
          <c:w val="0.50084934785450663"/>
          <c:h val="6.09137055837563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Año 2015</a:t>
            </a:r>
          </a:p>
        </c:rich>
      </c:tx>
      <c:layout>
        <c:manualLayout>
          <c:xMode val="edge"/>
          <c:yMode val="edge"/>
          <c:x val="0.35089056194000556"/>
          <c:y val="3.09811384441689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7091819142384817E-2"/>
          <c:y val="0.18005964324758175"/>
          <c:w val="0.95549073908137272"/>
          <c:h val="0.75903757986848752"/>
        </c:manualLayout>
      </c:layout>
      <c:lineChart>
        <c:grouping val="standard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'10.1.2.1'!$A$9:$A$20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'10.1.2.1'!$B$9:$B$20</c:f>
              <c:numCache>
                <c:formatCode>General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18</c:v>
                </c:pt>
                <c:pt idx="5">
                  <c:v>22</c:v>
                </c:pt>
                <c:pt idx="6">
                  <c:v>13</c:v>
                </c:pt>
                <c:pt idx="7">
                  <c:v>8</c:v>
                </c:pt>
                <c:pt idx="8">
                  <c:v>13</c:v>
                </c:pt>
                <c:pt idx="9">
                  <c:v>10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'10.1.2.1'!$A$9:$A$20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'10.1.2.1'!$H$9:$H$20</c:f>
              <c:numCache>
                <c:formatCode>General</c:formatCode>
                <c:ptCount val="12"/>
                <c:pt idx="0">
                  <c:v>15</c:v>
                </c:pt>
                <c:pt idx="1">
                  <c:v>26</c:v>
                </c:pt>
                <c:pt idx="2">
                  <c:v>20</c:v>
                </c:pt>
                <c:pt idx="3">
                  <c:v>38</c:v>
                </c:pt>
                <c:pt idx="4">
                  <c:v>26</c:v>
                </c:pt>
                <c:pt idx="5">
                  <c:v>23</c:v>
                </c:pt>
                <c:pt idx="6">
                  <c:v>41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20</c:v>
                </c:pt>
              </c:numCache>
            </c:numRef>
          </c:val>
        </c:ser>
        <c:marker val="1"/>
        <c:axId val="100699136"/>
        <c:axId val="100767616"/>
      </c:lineChart>
      <c:catAx>
        <c:axId val="100699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767616"/>
        <c:crossesAt val="-200"/>
        <c:auto val="1"/>
        <c:lblAlgn val="ctr"/>
        <c:lblOffset val="100"/>
        <c:tickLblSkip val="2"/>
        <c:tickMarkSkip val="1"/>
      </c:catAx>
      <c:valAx>
        <c:axId val="100767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699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864315220845249"/>
          <c:y val="9.7715080515157343E-2"/>
          <c:w val="0.17063870352716876"/>
          <c:h val="4.88889664845109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Entrada y salida de proyectos. Año 2015</a:t>
            </a:r>
          </a:p>
        </c:rich>
      </c:tx>
      <c:layout>
        <c:manualLayout>
          <c:xMode val="edge"/>
          <c:yMode val="edge"/>
          <c:x val="0.35769511569674484"/>
          <c:y val="7.15485564304461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357537297870113E-2"/>
          <c:y val="0.15380641008064766"/>
          <c:w val="0.89711357368152267"/>
          <c:h val="0.7317055201559306"/>
        </c:manualLayout>
      </c:layout>
      <c:barChart>
        <c:barDir val="col"/>
        <c:grouping val="clustered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2.1144004649790381E-3"/>
                  <c:y val="7.515141265880192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0751575763072973E-3"/>
                  <c:y val="-3.282923363472817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3182425930481239E-3"/>
                  <c:y val="-3.16263319723998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5948396395291795E-3"/>
                  <c:y val="-4.1855483869403118E-4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6.4250075937234512E-4"/>
                  <c:y val="-5.146750295361016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2.1144266865955196E-3"/>
                  <c:y val="-1.8992036269628806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Ref>
              <c:f>('10.1.2.1'!$B$22,'10.1.2.1'!$H$22,'10.1.2.1'!$C$22,'10.1.2.1'!$D$22,'10.1.2.1'!$E$22,'10.1.2.1'!$G$22)</c:f>
              <c:numCache>
                <c:formatCode>General</c:formatCode>
                <c:ptCount val="6"/>
                <c:pt idx="0">
                  <c:v>160</c:v>
                </c:pt>
                <c:pt idx="1">
                  <c:v>260</c:v>
                </c:pt>
                <c:pt idx="2">
                  <c:v>34</c:v>
                </c:pt>
                <c:pt idx="3">
                  <c:v>73</c:v>
                </c:pt>
                <c:pt idx="4">
                  <c:v>15</c:v>
                </c:pt>
                <c:pt idx="5">
                  <c:v>138</c:v>
                </c:pt>
              </c:numCache>
            </c:numRef>
          </c:val>
        </c:ser>
        <c:dLbls>
          <c:showVal val="1"/>
        </c:dLbls>
        <c:axId val="100825728"/>
        <c:axId val="100963072"/>
      </c:barChart>
      <c:catAx>
        <c:axId val="100825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63072"/>
        <c:crosses val="autoZero"/>
        <c:auto val="1"/>
        <c:lblAlgn val="ctr"/>
        <c:lblOffset val="100"/>
        <c:tickLblSkip val="1"/>
        <c:tickMarkSkip val="1"/>
      </c:catAx>
      <c:valAx>
        <c:axId val="100963072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2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en tramitación  por sector. Año 2015</a:t>
            </a:r>
          </a:p>
        </c:rich>
      </c:tx>
      <c:layout>
        <c:manualLayout>
          <c:xMode val="edge"/>
          <c:yMode val="edge"/>
          <c:x val="0.14122178262905352"/>
          <c:y val="4.09983429490668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592917918563091"/>
          <c:y val="0.40463581375451568"/>
          <c:w val="0.63358916386002706"/>
          <c:h val="0.35294225164490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5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1517240123572787E-2"/>
                  <c:y val="-0.1364271175856472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5413236123109545E-2"/>
                  <c:y val="-7.213086492036033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5660618297954541E-2"/>
                  <c:y val="0.10552946360946566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/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1.3008203035499117E-2"/>
                  <c:y val="-0.11602355579713218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('10.1.2.2'!$B$9,'10.1.2.2'!$B$23,'10.1.2.2'!$B$39,'10.1.2.2'!$B$49,'10.1.2.2'!$B$53)</c:f>
              <c:numCache>
                <c:formatCode>#,##0\ _€;\-#,##0\ _€</c:formatCode>
                <c:ptCount val="5"/>
                <c:pt idx="0">
                  <c:v>4</c:v>
                </c:pt>
                <c:pt idx="1">
                  <c:v>65</c:v>
                </c:pt>
                <c:pt idx="2">
                  <c:v>143</c:v>
                </c:pt>
                <c:pt idx="3">
                  <c:v>91</c:v>
                </c:pt>
                <c:pt idx="4">
                  <c:v>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evaluados  
por sector. Año 2015</a:t>
            </a:r>
          </a:p>
        </c:rich>
      </c:tx>
      <c:layout>
        <c:manualLayout>
          <c:xMode val="edge"/>
          <c:yMode val="edge"/>
          <c:x val="0.22969552949437597"/>
          <c:y val="4.15915223711789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030469414788788"/>
          <c:y val="0.37070630791872183"/>
          <c:w val="0.54568553278681564"/>
          <c:h val="0.307414987054550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289291465390066"/>
                  <c:y val="-4.739283060456039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234340560202471E-2"/>
                  <c:y val="-2.613246992695769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3380174949583181E-2"/>
                  <c:y val="0.15682949467382157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6.6435027595449433E-2"/>
                  <c:y val="0.2291814342879272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25106952169314883"/>
                  <c:y val="-4.141080725565041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('10.1.2.2'!$C$9,'10.1.2.2'!$C$23,'10.1.2.2'!$C$39,'10.1.2.2'!$C$49,'10.1.2.2'!$C$53)</c:f>
              <c:numCache>
                <c:formatCode>#,##0\ _€;\-#,##0\ _€</c:formatCode>
                <c:ptCount val="5"/>
                <c:pt idx="0">
                  <c:v>1</c:v>
                </c:pt>
                <c:pt idx="1">
                  <c:v>37</c:v>
                </c:pt>
                <c:pt idx="2">
                  <c:v>55</c:v>
                </c:pt>
                <c:pt idx="3">
                  <c:v>40</c:v>
                </c:pt>
                <c:pt idx="4">
                  <c:v>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0</xdr:rowOff>
    </xdr:from>
    <xdr:to>
      <xdr:col>8</xdr:col>
      <xdr:colOff>704850</xdr:colOff>
      <xdr:row>62</xdr:row>
      <xdr:rowOff>133350</xdr:rowOff>
    </xdr:to>
    <xdr:graphicFrame macro="">
      <xdr:nvGraphicFramePr>
        <xdr:cNvPr id="1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67</xdr:row>
      <xdr:rowOff>152400</xdr:rowOff>
    </xdr:from>
    <xdr:to>
      <xdr:col>8</xdr:col>
      <xdr:colOff>704850</xdr:colOff>
      <xdr:row>91</xdr:row>
      <xdr:rowOff>95250</xdr:rowOff>
    </xdr:to>
    <xdr:graphicFrame macro="">
      <xdr:nvGraphicFramePr>
        <xdr:cNvPr id="10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0</xdr:rowOff>
    </xdr:from>
    <xdr:to>
      <xdr:col>2</xdr:col>
      <xdr:colOff>257175</xdr:colOff>
      <xdr:row>82</xdr:row>
      <xdr:rowOff>85725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76200</xdr:rowOff>
    </xdr:from>
    <xdr:to>
      <xdr:col>4</xdr:col>
      <xdr:colOff>9525</xdr:colOff>
      <xdr:row>37</xdr:row>
      <xdr:rowOff>19050</xdr:rowOff>
    </xdr:to>
    <xdr:graphicFrame macro="">
      <xdr:nvGraphicFramePr>
        <xdr:cNvPr id="3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6</xdr:col>
      <xdr:colOff>9525</xdr:colOff>
      <xdr:row>37</xdr:row>
      <xdr:rowOff>19050</xdr:rowOff>
    </xdr:to>
    <xdr:graphicFrame macro="">
      <xdr:nvGraphicFramePr>
        <xdr:cNvPr id="4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47625</xdr:rowOff>
    </xdr:from>
    <xdr:to>
      <xdr:col>8</xdr:col>
      <xdr:colOff>885825</xdr:colOff>
      <xdr:row>50</xdr:row>
      <xdr:rowOff>133350</xdr:rowOff>
    </xdr:to>
    <xdr:graphicFrame macro="">
      <xdr:nvGraphicFramePr>
        <xdr:cNvPr id="10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52</xdr:row>
      <xdr:rowOff>76200</xdr:rowOff>
    </xdr:from>
    <xdr:to>
      <xdr:col>8</xdr:col>
      <xdr:colOff>876300</xdr:colOff>
      <xdr:row>77</xdr:row>
      <xdr:rowOff>142875</xdr:rowOff>
    </xdr:to>
    <xdr:graphicFrame macro="">
      <xdr:nvGraphicFramePr>
        <xdr:cNvPr id="102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123825</xdr:rowOff>
    </xdr:from>
    <xdr:to>
      <xdr:col>2</xdr:col>
      <xdr:colOff>1323975</xdr:colOff>
      <xdr:row>84</xdr:row>
      <xdr:rowOff>47625</xdr:rowOff>
    </xdr:to>
    <xdr:graphicFrame macro="">
      <xdr:nvGraphicFramePr>
        <xdr:cNvPr id="6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85</xdr:row>
      <xdr:rowOff>66675</xdr:rowOff>
    </xdr:from>
    <xdr:to>
      <xdr:col>2</xdr:col>
      <xdr:colOff>1323975</xdr:colOff>
      <xdr:row>110</xdr:row>
      <xdr:rowOff>85725</xdr:rowOff>
    </xdr:to>
    <xdr:graphicFrame macro="">
      <xdr:nvGraphicFramePr>
        <xdr:cNvPr id="61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95250</xdr:rowOff>
    </xdr:from>
    <xdr:to>
      <xdr:col>10</xdr:col>
      <xdr:colOff>38100</xdr:colOff>
      <xdr:row>46</xdr:row>
      <xdr:rowOff>133350</xdr:rowOff>
    </xdr:to>
    <xdr:graphicFrame macro="">
      <xdr:nvGraphicFramePr>
        <xdr:cNvPr id="7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pageSetUpPr fitToPage="1"/>
  </sheetPr>
  <dimension ref="A1:J94"/>
  <sheetViews>
    <sheetView tabSelected="1" view="pageBreakPreview" zoomScaleNormal="75" zoomScaleSheetLayoutView="100" workbookViewId="0">
      <selection activeCell="B21" sqref="B21"/>
    </sheetView>
  </sheetViews>
  <sheetFormatPr baseColWidth="10" defaultRowHeight="12.75"/>
  <cols>
    <col min="3" max="3" width="16.28515625" bestFit="1" customWidth="1"/>
    <col min="4" max="4" width="17.42578125" customWidth="1"/>
    <col min="5" max="5" width="12.7109375" bestFit="1" customWidth="1"/>
    <col min="6" max="6" width="9.42578125" bestFit="1" customWidth="1"/>
    <col min="7" max="7" width="10.42578125" bestFit="1" customWidth="1"/>
    <col min="8" max="8" width="11.7109375" bestFit="1" customWidth="1"/>
    <col min="9" max="9" width="11.5703125" bestFit="1" customWidth="1"/>
    <col min="10" max="10" width="4.42578125" customWidth="1"/>
  </cols>
  <sheetData>
    <row r="1" spans="1:10" ht="18">
      <c r="A1" s="123" t="s">
        <v>13</v>
      </c>
      <c r="B1" s="123"/>
      <c r="C1" s="123"/>
      <c r="D1" s="123"/>
      <c r="E1" s="123"/>
      <c r="F1" s="123"/>
      <c r="G1" s="123"/>
      <c r="H1" s="123"/>
      <c r="I1" s="123"/>
    </row>
    <row r="3" spans="1:10" ht="15">
      <c r="A3" s="124" t="s">
        <v>194</v>
      </c>
      <c r="B3" s="124"/>
      <c r="C3" s="124"/>
      <c r="D3" s="124"/>
      <c r="E3" s="124"/>
      <c r="F3" s="124"/>
      <c r="G3" s="124"/>
      <c r="H3" s="124"/>
      <c r="I3" s="124"/>
    </row>
    <row r="4" spans="1:10" ht="13.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10" ht="21" customHeight="1">
      <c r="A5" s="134" t="s">
        <v>0</v>
      </c>
      <c r="B5" s="133" t="s">
        <v>1</v>
      </c>
      <c r="C5" s="125" t="s">
        <v>2</v>
      </c>
      <c r="D5" s="126"/>
      <c r="E5" s="126"/>
      <c r="F5" s="126"/>
      <c r="G5" s="126"/>
      <c r="H5" s="126"/>
      <c r="I5" s="130" t="s">
        <v>8</v>
      </c>
    </row>
    <row r="6" spans="1:10" ht="26.25" customHeight="1">
      <c r="A6" s="135"/>
      <c r="B6" s="128"/>
      <c r="C6" s="120" t="s">
        <v>3</v>
      </c>
      <c r="D6" s="121"/>
      <c r="E6" s="121"/>
      <c r="F6" s="122"/>
      <c r="G6" s="33"/>
      <c r="H6" s="127" t="s">
        <v>92</v>
      </c>
      <c r="I6" s="131"/>
    </row>
    <row r="7" spans="1:10" ht="19.5" customHeight="1">
      <c r="A7" s="135"/>
      <c r="B7" s="128"/>
      <c r="C7" s="88" t="s">
        <v>4</v>
      </c>
      <c r="D7" s="88" t="s">
        <v>5</v>
      </c>
      <c r="E7" s="88" t="s">
        <v>9</v>
      </c>
      <c r="F7" s="88" t="s">
        <v>11</v>
      </c>
      <c r="G7" s="15" t="s">
        <v>7</v>
      </c>
      <c r="H7" s="128"/>
      <c r="I7" s="131"/>
      <c r="J7" s="1"/>
    </row>
    <row r="8" spans="1:10" ht="18.75" customHeight="1" thickBot="1">
      <c r="A8" s="136"/>
      <c r="B8" s="129"/>
      <c r="C8" s="89" t="s">
        <v>94</v>
      </c>
      <c r="D8" s="89" t="s">
        <v>6</v>
      </c>
      <c r="E8" s="89" t="s">
        <v>10</v>
      </c>
      <c r="F8" s="89" t="s">
        <v>3</v>
      </c>
      <c r="G8" s="89"/>
      <c r="H8" s="129"/>
      <c r="I8" s="132"/>
      <c r="J8" s="1"/>
    </row>
    <row r="9" spans="1:10" ht="18" customHeight="1">
      <c r="A9" s="43">
        <v>1988</v>
      </c>
      <c r="B9" s="90">
        <v>33</v>
      </c>
      <c r="C9" s="75" t="s">
        <v>12</v>
      </c>
      <c r="D9" s="75" t="s">
        <v>12</v>
      </c>
      <c r="E9" s="75" t="s">
        <v>12</v>
      </c>
      <c r="F9" s="75" t="s">
        <v>12</v>
      </c>
      <c r="G9" s="75" t="s">
        <v>12</v>
      </c>
      <c r="H9" s="75" t="s">
        <v>12</v>
      </c>
      <c r="I9" s="91">
        <v>33</v>
      </c>
      <c r="J9" s="1"/>
    </row>
    <row r="10" spans="1:10" ht="14.1" customHeight="1">
      <c r="A10" s="44">
        <v>1989</v>
      </c>
      <c r="B10" s="92">
        <v>122</v>
      </c>
      <c r="C10" s="92">
        <v>7</v>
      </c>
      <c r="D10" s="76" t="s">
        <v>12</v>
      </c>
      <c r="E10" s="76" t="s">
        <v>12</v>
      </c>
      <c r="F10" s="92">
        <v>7</v>
      </c>
      <c r="G10" s="92">
        <v>8</v>
      </c>
      <c r="H10" s="92">
        <v>15</v>
      </c>
      <c r="I10" s="93">
        <v>107</v>
      </c>
      <c r="J10" s="1"/>
    </row>
    <row r="11" spans="1:10" ht="14.1" customHeight="1">
      <c r="A11" s="44">
        <v>1990</v>
      </c>
      <c r="B11" s="92">
        <v>82</v>
      </c>
      <c r="C11" s="92">
        <v>13</v>
      </c>
      <c r="D11" s="76" t="s">
        <v>12</v>
      </c>
      <c r="E11" s="76" t="s">
        <v>12</v>
      </c>
      <c r="F11" s="92">
        <v>13</v>
      </c>
      <c r="G11" s="92">
        <v>11</v>
      </c>
      <c r="H11" s="92">
        <v>24</v>
      </c>
      <c r="I11" s="93">
        <v>58</v>
      </c>
      <c r="J11" s="1"/>
    </row>
    <row r="12" spans="1:10" ht="14.1" customHeight="1">
      <c r="A12" s="44">
        <v>1991</v>
      </c>
      <c r="B12" s="92">
        <v>142</v>
      </c>
      <c r="C12" s="92">
        <v>9</v>
      </c>
      <c r="D12" s="76" t="s">
        <v>12</v>
      </c>
      <c r="E12" s="76" t="s">
        <v>12</v>
      </c>
      <c r="F12" s="92">
        <v>9</v>
      </c>
      <c r="G12" s="92">
        <v>4</v>
      </c>
      <c r="H12" s="92">
        <v>13</v>
      </c>
      <c r="I12" s="93">
        <v>129</v>
      </c>
      <c r="J12" s="1"/>
    </row>
    <row r="13" spans="1:10" ht="14.1" customHeight="1">
      <c r="A13" s="44">
        <v>1992</v>
      </c>
      <c r="B13" s="92">
        <v>44</v>
      </c>
      <c r="C13" s="92">
        <v>67</v>
      </c>
      <c r="D13" s="76" t="s">
        <v>12</v>
      </c>
      <c r="E13" s="76" t="s">
        <v>12</v>
      </c>
      <c r="F13" s="92">
        <v>67</v>
      </c>
      <c r="G13" s="92">
        <v>74</v>
      </c>
      <c r="H13" s="92">
        <v>141</v>
      </c>
      <c r="I13" s="93">
        <v>-97</v>
      </c>
      <c r="J13" s="1"/>
    </row>
    <row r="14" spans="1:10" ht="14.1" customHeight="1">
      <c r="A14" s="44">
        <v>1993</v>
      </c>
      <c r="B14" s="92">
        <v>82</v>
      </c>
      <c r="C14" s="92">
        <v>44</v>
      </c>
      <c r="D14" s="76" t="s">
        <v>12</v>
      </c>
      <c r="E14" s="76" t="s">
        <v>12</v>
      </c>
      <c r="F14" s="92">
        <v>44</v>
      </c>
      <c r="G14" s="92">
        <v>7</v>
      </c>
      <c r="H14" s="92">
        <v>51</v>
      </c>
      <c r="I14" s="93">
        <v>31</v>
      </c>
      <c r="J14" s="1"/>
    </row>
    <row r="15" spans="1:10" ht="14.1" customHeight="1">
      <c r="A15" s="44">
        <v>1994</v>
      </c>
      <c r="B15" s="92">
        <v>59</v>
      </c>
      <c r="C15" s="92">
        <v>47</v>
      </c>
      <c r="D15" s="76" t="s">
        <v>12</v>
      </c>
      <c r="E15" s="76" t="s">
        <v>12</v>
      </c>
      <c r="F15" s="92">
        <v>47</v>
      </c>
      <c r="G15" s="92">
        <v>3</v>
      </c>
      <c r="H15" s="92">
        <v>50</v>
      </c>
      <c r="I15" s="93">
        <v>9</v>
      </c>
      <c r="J15" s="1"/>
    </row>
    <row r="16" spans="1:10" ht="14.1" customHeight="1">
      <c r="A16" s="44">
        <v>1995</v>
      </c>
      <c r="B16" s="92">
        <v>57</v>
      </c>
      <c r="C16" s="92">
        <v>31</v>
      </c>
      <c r="D16" s="92">
        <v>10</v>
      </c>
      <c r="E16" s="76" t="s">
        <v>12</v>
      </c>
      <c r="F16" s="92">
        <v>41</v>
      </c>
      <c r="G16" s="92">
        <v>14</v>
      </c>
      <c r="H16" s="92">
        <v>55</v>
      </c>
      <c r="I16" s="93">
        <v>2</v>
      </c>
      <c r="J16" s="1"/>
    </row>
    <row r="17" spans="1:10" ht="14.1" customHeight="1">
      <c r="A17" s="44">
        <v>1996</v>
      </c>
      <c r="B17" s="92">
        <v>71</v>
      </c>
      <c r="C17" s="92">
        <v>38</v>
      </c>
      <c r="D17" s="92">
        <v>18</v>
      </c>
      <c r="E17" s="76" t="s">
        <v>12</v>
      </c>
      <c r="F17" s="92">
        <v>56</v>
      </c>
      <c r="G17" s="92">
        <v>14</v>
      </c>
      <c r="H17" s="92">
        <v>70</v>
      </c>
      <c r="I17" s="93">
        <v>1</v>
      </c>
      <c r="J17" s="1"/>
    </row>
    <row r="18" spans="1:10" ht="14.1" customHeight="1">
      <c r="A18" s="44">
        <v>1997</v>
      </c>
      <c r="B18" s="92">
        <v>66</v>
      </c>
      <c r="C18" s="92">
        <v>28</v>
      </c>
      <c r="D18" s="92">
        <v>10</v>
      </c>
      <c r="E18" s="76" t="s">
        <v>12</v>
      </c>
      <c r="F18" s="92">
        <v>38</v>
      </c>
      <c r="G18" s="92">
        <v>2</v>
      </c>
      <c r="H18" s="92">
        <v>40</v>
      </c>
      <c r="I18" s="93">
        <v>26</v>
      </c>
      <c r="J18" s="1"/>
    </row>
    <row r="19" spans="1:10" ht="14.1" customHeight="1">
      <c r="A19" s="44">
        <v>1998</v>
      </c>
      <c r="B19" s="92">
        <v>106</v>
      </c>
      <c r="C19" s="92">
        <v>18</v>
      </c>
      <c r="D19" s="92">
        <v>8</v>
      </c>
      <c r="E19" s="76" t="s">
        <v>12</v>
      </c>
      <c r="F19" s="92">
        <v>26</v>
      </c>
      <c r="G19" s="92">
        <v>4</v>
      </c>
      <c r="H19" s="92">
        <v>30</v>
      </c>
      <c r="I19" s="93">
        <v>76</v>
      </c>
      <c r="J19" s="1"/>
    </row>
    <row r="20" spans="1:10" ht="14.1" customHeight="1">
      <c r="A20" s="44">
        <v>1999</v>
      </c>
      <c r="B20" s="92">
        <v>106</v>
      </c>
      <c r="C20" s="92">
        <v>34</v>
      </c>
      <c r="D20" s="92">
        <v>13</v>
      </c>
      <c r="E20" s="76" t="s">
        <v>12</v>
      </c>
      <c r="F20" s="92">
        <v>47</v>
      </c>
      <c r="G20" s="92">
        <v>11</v>
      </c>
      <c r="H20" s="92">
        <v>58</v>
      </c>
      <c r="I20" s="93">
        <v>48</v>
      </c>
    </row>
    <row r="21" spans="1:10" ht="14.1" customHeight="1">
      <c r="A21" s="44">
        <v>2000</v>
      </c>
      <c r="B21" s="92">
        <v>145</v>
      </c>
      <c r="C21" s="92">
        <v>52</v>
      </c>
      <c r="D21" s="92">
        <v>26</v>
      </c>
      <c r="E21" s="76" t="s">
        <v>12</v>
      </c>
      <c r="F21" s="92">
        <v>78</v>
      </c>
      <c r="G21" s="92">
        <v>10</v>
      </c>
      <c r="H21" s="92">
        <v>88</v>
      </c>
      <c r="I21" s="93">
        <v>57</v>
      </c>
    </row>
    <row r="22" spans="1:10" ht="14.1" customHeight="1">
      <c r="A22" s="44">
        <v>2001</v>
      </c>
      <c r="B22" s="92">
        <v>348</v>
      </c>
      <c r="C22" s="92">
        <v>86</v>
      </c>
      <c r="D22" s="92">
        <v>35</v>
      </c>
      <c r="E22" s="92">
        <v>2</v>
      </c>
      <c r="F22" s="92">
        <v>123</v>
      </c>
      <c r="G22" s="92">
        <v>17</v>
      </c>
      <c r="H22" s="92">
        <v>140</v>
      </c>
      <c r="I22" s="93">
        <v>208</v>
      </c>
    </row>
    <row r="23" spans="1:10" ht="14.1" customHeight="1">
      <c r="A23" s="44">
        <v>2002</v>
      </c>
      <c r="B23" s="92">
        <v>436</v>
      </c>
      <c r="C23" s="92">
        <v>74</v>
      </c>
      <c r="D23" s="92">
        <v>158</v>
      </c>
      <c r="E23" s="92">
        <v>20</v>
      </c>
      <c r="F23" s="92">
        <v>252</v>
      </c>
      <c r="G23" s="92">
        <v>50</v>
      </c>
      <c r="H23" s="92">
        <v>302</v>
      </c>
      <c r="I23" s="93">
        <v>134</v>
      </c>
    </row>
    <row r="24" spans="1:10" ht="14.1" customHeight="1">
      <c r="A24" s="44">
        <v>2003</v>
      </c>
      <c r="B24" s="92">
        <v>652</v>
      </c>
      <c r="C24" s="92">
        <v>108</v>
      </c>
      <c r="D24" s="92">
        <v>158</v>
      </c>
      <c r="E24" s="92">
        <v>111</v>
      </c>
      <c r="F24" s="92">
        <v>377</v>
      </c>
      <c r="G24" s="92">
        <v>45</v>
      </c>
      <c r="H24" s="92">
        <v>422</v>
      </c>
      <c r="I24" s="93">
        <v>230</v>
      </c>
    </row>
    <row r="25" spans="1:10" ht="14.1" customHeight="1">
      <c r="A25" s="44">
        <v>2004</v>
      </c>
      <c r="B25" s="92">
        <v>847</v>
      </c>
      <c r="C25" s="92">
        <v>56</v>
      </c>
      <c r="D25" s="92">
        <v>116</v>
      </c>
      <c r="E25" s="92">
        <v>170</v>
      </c>
      <c r="F25" s="92">
        <v>343</v>
      </c>
      <c r="G25" s="92">
        <v>84</v>
      </c>
      <c r="H25" s="92">
        <v>427</v>
      </c>
      <c r="I25" s="93">
        <v>420</v>
      </c>
    </row>
    <row r="26" spans="1:10" ht="14.1" customHeight="1">
      <c r="A26" s="44">
        <v>2005</v>
      </c>
      <c r="B26" s="92">
        <v>900</v>
      </c>
      <c r="C26" s="92">
        <v>87</v>
      </c>
      <c r="D26" s="92">
        <v>126</v>
      </c>
      <c r="E26" s="92">
        <v>388</v>
      </c>
      <c r="F26" s="92">
        <v>601</v>
      </c>
      <c r="G26" s="92">
        <v>158</v>
      </c>
      <c r="H26" s="92">
        <v>759</v>
      </c>
      <c r="I26" s="93">
        <v>141</v>
      </c>
    </row>
    <row r="27" spans="1:10" ht="14.1" customHeight="1">
      <c r="A27" s="44">
        <v>2006</v>
      </c>
      <c r="B27" s="92">
        <v>677</v>
      </c>
      <c r="C27" s="92">
        <v>164</v>
      </c>
      <c r="D27" s="92">
        <v>155</v>
      </c>
      <c r="E27" s="92">
        <v>217</v>
      </c>
      <c r="F27" s="92">
        <v>537</v>
      </c>
      <c r="G27" s="92">
        <v>153</v>
      </c>
      <c r="H27" s="92">
        <v>690</v>
      </c>
      <c r="I27" s="93">
        <v>-13</v>
      </c>
    </row>
    <row r="28" spans="1:10" ht="14.1" customHeight="1">
      <c r="A28" s="44">
        <v>2007</v>
      </c>
      <c r="B28" s="92">
        <v>631</v>
      </c>
      <c r="C28" s="92">
        <v>157</v>
      </c>
      <c r="D28" s="92">
        <v>167</v>
      </c>
      <c r="E28" s="92">
        <v>212</v>
      </c>
      <c r="F28" s="92">
        <v>536</v>
      </c>
      <c r="G28" s="92">
        <v>200</v>
      </c>
      <c r="H28" s="92">
        <v>736</v>
      </c>
      <c r="I28" s="93">
        <v>-105</v>
      </c>
    </row>
    <row r="29" spans="1:10" ht="14.1" customHeight="1">
      <c r="A29" s="44">
        <v>2008</v>
      </c>
      <c r="B29" s="92">
        <v>601</v>
      </c>
      <c r="C29" s="92">
        <v>134</v>
      </c>
      <c r="D29" s="92">
        <v>104</v>
      </c>
      <c r="E29" s="92">
        <v>93</v>
      </c>
      <c r="F29" s="92">
        <v>331</v>
      </c>
      <c r="G29" s="92">
        <v>92</v>
      </c>
      <c r="H29" s="92">
        <v>423</v>
      </c>
      <c r="I29" s="93">
        <v>178</v>
      </c>
    </row>
    <row r="30" spans="1:10" ht="14.1" customHeight="1">
      <c r="A30" s="44">
        <v>2009</v>
      </c>
      <c r="B30" s="92">
        <v>531</v>
      </c>
      <c r="C30" s="92">
        <v>120</v>
      </c>
      <c r="D30" s="92">
        <v>162</v>
      </c>
      <c r="E30" s="92">
        <v>62</v>
      </c>
      <c r="F30" s="92">
        <v>344</v>
      </c>
      <c r="G30" s="92">
        <v>438</v>
      </c>
      <c r="H30" s="92">
        <v>782</v>
      </c>
      <c r="I30" s="93">
        <v>-251</v>
      </c>
    </row>
    <row r="31" spans="1:10" ht="14.1" customHeight="1">
      <c r="A31" s="44">
        <v>2010</v>
      </c>
      <c r="B31" s="92">
        <v>549</v>
      </c>
      <c r="C31" s="92">
        <v>96</v>
      </c>
      <c r="D31" s="92">
        <v>150</v>
      </c>
      <c r="E31" s="92">
        <v>62</v>
      </c>
      <c r="F31" s="92">
        <v>308</v>
      </c>
      <c r="G31" s="92">
        <v>482</v>
      </c>
      <c r="H31" s="92">
        <v>790</v>
      </c>
      <c r="I31" s="93">
        <v>-241</v>
      </c>
    </row>
    <row r="32" spans="1:10" ht="14.1" customHeight="1">
      <c r="A32" s="44">
        <v>2011</v>
      </c>
      <c r="B32" s="92">
        <v>473</v>
      </c>
      <c r="C32" s="92">
        <v>82</v>
      </c>
      <c r="D32" s="92">
        <v>171</v>
      </c>
      <c r="E32" s="92">
        <v>52</v>
      </c>
      <c r="F32" s="92">
        <v>305</v>
      </c>
      <c r="G32" s="92">
        <v>228</v>
      </c>
      <c r="H32" s="92">
        <f>F32+G32</f>
        <v>533</v>
      </c>
      <c r="I32" s="93">
        <v>-60</v>
      </c>
    </row>
    <row r="33" spans="1:9" ht="14.1" customHeight="1">
      <c r="A33" s="44">
        <v>2012</v>
      </c>
      <c r="B33" s="92">
        <v>323</v>
      </c>
      <c r="C33" s="92">
        <v>49</v>
      </c>
      <c r="D33" s="92">
        <v>90</v>
      </c>
      <c r="E33" s="92">
        <v>44</v>
      </c>
      <c r="F33" s="92">
        <f>C33+D33+E33</f>
        <v>183</v>
      </c>
      <c r="G33" s="92">
        <v>276</v>
      </c>
      <c r="H33" s="92">
        <f>F33+G33</f>
        <v>459</v>
      </c>
      <c r="I33" s="93">
        <f>B33-H33</f>
        <v>-136</v>
      </c>
    </row>
    <row r="34" spans="1:9" ht="14.1" customHeight="1">
      <c r="A34" s="44">
        <v>2013</v>
      </c>
      <c r="B34" s="92">
        <v>292</v>
      </c>
      <c r="C34" s="92">
        <v>75</v>
      </c>
      <c r="D34" s="92">
        <v>120</v>
      </c>
      <c r="E34" s="92">
        <v>50</v>
      </c>
      <c r="F34" s="92">
        <f>C34+D34+E34</f>
        <v>245</v>
      </c>
      <c r="G34" s="92">
        <v>362</v>
      </c>
      <c r="H34" s="92">
        <f>F34+G34</f>
        <v>607</v>
      </c>
      <c r="I34" s="93">
        <f>B34-H34</f>
        <v>-315</v>
      </c>
    </row>
    <row r="35" spans="1:9" ht="14.1" customHeight="1">
      <c r="A35" s="44">
        <v>2014</v>
      </c>
      <c r="B35" s="92">
        <v>153</v>
      </c>
      <c r="C35" s="92">
        <v>57</v>
      </c>
      <c r="D35" s="92">
        <v>101</v>
      </c>
      <c r="E35" s="92">
        <v>30</v>
      </c>
      <c r="F35" s="92">
        <v>188</v>
      </c>
      <c r="G35" s="92">
        <v>207</v>
      </c>
      <c r="H35" s="92">
        <v>395</v>
      </c>
      <c r="I35" s="93">
        <v>-242</v>
      </c>
    </row>
    <row r="36" spans="1:9">
      <c r="A36" s="94">
        <v>2015</v>
      </c>
      <c r="B36" s="95">
        <v>164</v>
      </c>
      <c r="C36" s="95">
        <v>34</v>
      </c>
      <c r="D36" s="95">
        <v>74</v>
      </c>
      <c r="E36" s="95">
        <v>15</v>
      </c>
      <c r="F36" s="95">
        <v>123</v>
      </c>
      <c r="G36" s="95">
        <v>138</v>
      </c>
      <c r="H36" s="95">
        <v>261</v>
      </c>
      <c r="I36" s="96">
        <v>-97</v>
      </c>
    </row>
    <row r="37" spans="1:9">
      <c r="A37" s="97"/>
      <c r="B37" s="98"/>
      <c r="C37" s="98"/>
      <c r="D37" s="98"/>
      <c r="E37" s="98"/>
      <c r="F37" s="98"/>
      <c r="G37" s="98"/>
      <c r="H37" s="98"/>
      <c r="I37" s="98"/>
    </row>
    <row r="64" spans="1:3">
      <c r="A64" s="118"/>
      <c r="B64" s="118"/>
      <c r="C64" s="118"/>
    </row>
    <row r="65" spans="1:3" ht="15.95" customHeight="1">
      <c r="A65" s="119" t="s">
        <v>177</v>
      </c>
      <c r="B65" s="118"/>
      <c r="C65" s="118"/>
    </row>
    <row r="66" spans="1:3" ht="15.95" customHeight="1">
      <c r="A66" s="48" t="s">
        <v>178</v>
      </c>
      <c r="B66" s="42"/>
      <c r="C66" s="42"/>
    </row>
    <row r="67" spans="1:3" ht="15.95" customHeight="1">
      <c r="A67" s="49" t="s">
        <v>179</v>
      </c>
      <c r="B67" s="42"/>
      <c r="C67" s="42"/>
    </row>
    <row r="72" spans="1:3" s="17" customFormat="1">
      <c r="A72"/>
      <c r="B72"/>
      <c r="C72"/>
    </row>
    <row r="94" spans="1:9" ht="15.95" customHeight="1">
      <c r="A94" s="32" t="s">
        <v>180</v>
      </c>
      <c r="B94" s="32"/>
      <c r="C94" s="32"/>
      <c r="D94" s="32"/>
      <c r="E94" s="32"/>
      <c r="F94" s="32"/>
      <c r="G94" s="32"/>
      <c r="H94" s="32"/>
      <c r="I94" s="32"/>
    </row>
  </sheetData>
  <mergeCells count="10">
    <mergeCell ref="A64:C64"/>
    <mergeCell ref="A65:C65"/>
    <mergeCell ref="C6:F6"/>
    <mergeCell ref="A1:I1"/>
    <mergeCell ref="A3:I3"/>
    <mergeCell ref="C5:H5"/>
    <mergeCell ref="H6:H8"/>
    <mergeCell ref="I5:I8"/>
    <mergeCell ref="B5:B8"/>
    <mergeCell ref="A5:A8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>
    <pageSetUpPr fitToPage="1"/>
  </sheetPr>
  <dimension ref="A1:C56"/>
  <sheetViews>
    <sheetView tabSelected="1" view="pageBreakPreview" topLeftCell="A52" zoomScaleNormal="75" zoomScaleSheetLayoutView="100" workbookViewId="0">
      <selection activeCell="B21" sqref="B21"/>
    </sheetView>
  </sheetViews>
  <sheetFormatPr baseColWidth="10" defaultRowHeight="12.75"/>
  <cols>
    <col min="1" max="1" width="42.28515625" bestFit="1" customWidth="1"/>
    <col min="2" max="2" width="26.7109375" customWidth="1"/>
  </cols>
  <sheetData>
    <row r="1" spans="1:3" ht="18">
      <c r="A1" s="123" t="s">
        <v>13</v>
      </c>
      <c r="B1" s="123"/>
    </row>
    <row r="3" spans="1:3" ht="15" customHeight="1">
      <c r="A3" s="137" t="s">
        <v>96</v>
      </c>
      <c r="B3" s="137"/>
    </row>
    <row r="4" spans="1:3" ht="15" customHeight="1">
      <c r="A4" s="137" t="s">
        <v>182</v>
      </c>
      <c r="B4" s="137"/>
      <c r="C4" s="29"/>
    </row>
    <row r="5" spans="1:3" ht="13.5" thickBot="1">
      <c r="A5" s="7"/>
      <c r="B5" s="7"/>
    </row>
    <row r="6" spans="1:3" ht="29.25" customHeight="1">
      <c r="A6" s="138" t="s">
        <v>14</v>
      </c>
      <c r="B6" s="140" t="s">
        <v>15</v>
      </c>
    </row>
    <row r="7" spans="1:3" ht="29.25" customHeight="1" thickBot="1">
      <c r="A7" s="139"/>
      <c r="B7" s="141"/>
    </row>
    <row r="8" spans="1:3" ht="21" customHeight="1">
      <c r="A8" s="8" t="s">
        <v>95</v>
      </c>
      <c r="B8" s="91">
        <v>1161</v>
      </c>
    </row>
    <row r="9" spans="1:3" s="5" customFormat="1" ht="17.45" customHeight="1">
      <c r="A9" s="9" t="s">
        <v>16</v>
      </c>
      <c r="B9" s="10">
        <v>1161</v>
      </c>
    </row>
    <row r="10" spans="1:3" s="5" customFormat="1" ht="17.45" customHeight="1">
      <c r="A10" s="9"/>
      <c r="B10" s="10"/>
    </row>
    <row r="11" spans="1:3">
      <c r="A11" s="11" t="s">
        <v>17</v>
      </c>
      <c r="B11" s="93">
        <v>102</v>
      </c>
    </row>
    <row r="12" spans="1:3">
      <c r="A12" s="11" t="s">
        <v>18</v>
      </c>
      <c r="B12" s="93">
        <v>103</v>
      </c>
    </row>
    <row r="13" spans="1:3">
      <c r="A13" s="11" t="s">
        <v>19</v>
      </c>
      <c r="B13" s="93">
        <v>254</v>
      </c>
    </row>
    <row r="14" spans="1:3">
      <c r="A14" s="11" t="s">
        <v>20</v>
      </c>
      <c r="B14" s="93">
        <v>405</v>
      </c>
    </row>
    <row r="15" spans="1:3">
      <c r="A15" s="11" t="s">
        <v>21</v>
      </c>
      <c r="B15" s="93">
        <v>295</v>
      </c>
    </row>
    <row r="16" spans="1:3">
      <c r="A16" s="11" t="s">
        <v>22</v>
      </c>
      <c r="B16" s="93">
        <v>64</v>
      </c>
    </row>
    <row r="17" spans="1:2">
      <c r="A17" s="11" t="s">
        <v>23</v>
      </c>
      <c r="B17" s="93">
        <v>6</v>
      </c>
    </row>
    <row r="18" spans="1:2">
      <c r="A18" s="11" t="s">
        <v>24</v>
      </c>
      <c r="B18" s="93">
        <v>647</v>
      </c>
    </row>
    <row r="19" spans="1:2">
      <c r="A19" s="11" t="s">
        <v>25</v>
      </c>
      <c r="B19" s="93">
        <v>357</v>
      </c>
    </row>
    <row r="20" spans="1:2">
      <c r="A20" s="11" t="s">
        <v>26</v>
      </c>
      <c r="B20" s="93">
        <v>123</v>
      </c>
    </row>
    <row r="21" spans="1:2">
      <c r="A21" s="11" t="s">
        <v>27</v>
      </c>
      <c r="B21" s="93">
        <v>383</v>
      </c>
    </row>
    <row r="22" spans="1:2">
      <c r="A22" s="11" t="s">
        <v>28</v>
      </c>
      <c r="B22" s="93">
        <v>12</v>
      </c>
    </row>
    <row r="23" spans="1:2" s="5" customFormat="1" ht="17.45" customHeight="1">
      <c r="A23" s="9" t="s">
        <v>93</v>
      </c>
      <c r="B23" s="10">
        <f>SUM(B11:B22)</f>
        <v>2751</v>
      </c>
    </row>
    <row r="24" spans="1:2" s="5" customFormat="1" ht="17.45" customHeight="1">
      <c r="A24" s="9"/>
      <c r="B24" s="10"/>
    </row>
    <row r="25" spans="1:2">
      <c r="A25" s="11" t="s">
        <v>29</v>
      </c>
      <c r="B25" s="93">
        <v>9</v>
      </c>
    </row>
    <row r="26" spans="1:2">
      <c r="A26" s="11" t="s">
        <v>30</v>
      </c>
      <c r="B26" s="93">
        <v>171</v>
      </c>
    </row>
    <row r="27" spans="1:2">
      <c r="A27" s="11" t="s">
        <v>31</v>
      </c>
      <c r="B27" s="93">
        <v>185</v>
      </c>
    </row>
    <row r="28" spans="1:2">
      <c r="A28" s="11" t="s">
        <v>32</v>
      </c>
      <c r="B28" s="93">
        <v>223</v>
      </c>
    </row>
    <row r="29" spans="1:2">
      <c r="A29" s="11" t="s">
        <v>170</v>
      </c>
      <c r="B29" s="93">
        <v>13</v>
      </c>
    </row>
    <row r="30" spans="1:2">
      <c r="A30" s="11" t="s">
        <v>169</v>
      </c>
      <c r="B30" s="93">
        <v>1</v>
      </c>
    </row>
    <row r="31" spans="1:2">
      <c r="A31" s="11" t="s">
        <v>172</v>
      </c>
      <c r="B31" s="93">
        <v>20</v>
      </c>
    </row>
    <row r="32" spans="1:2">
      <c r="A32" s="11" t="s">
        <v>33</v>
      </c>
      <c r="B32" s="93">
        <v>419</v>
      </c>
    </row>
    <row r="33" spans="1:2">
      <c r="A33" s="11" t="s">
        <v>34</v>
      </c>
      <c r="B33" s="93">
        <v>43</v>
      </c>
    </row>
    <row r="34" spans="1:2">
      <c r="A34" s="11" t="s">
        <v>35</v>
      </c>
      <c r="B34" s="93">
        <v>319</v>
      </c>
    </row>
    <row r="35" spans="1:2">
      <c r="A35" s="11" t="s">
        <v>36</v>
      </c>
      <c r="B35" s="93">
        <v>445</v>
      </c>
    </row>
    <row r="36" spans="1:2">
      <c r="A36" s="11" t="s">
        <v>37</v>
      </c>
      <c r="B36" s="93">
        <v>16</v>
      </c>
    </row>
    <row r="37" spans="1:2">
      <c r="A37" s="11" t="s">
        <v>38</v>
      </c>
      <c r="B37" s="93">
        <v>14</v>
      </c>
    </row>
    <row r="38" spans="1:2" s="5" customFormat="1" ht="17.45" customHeight="1">
      <c r="A38" s="11" t="s">
        <v>39</v>
      </c>
      <c r="B38" s="93">
        <v>25</v>
      </c>
    </row>
    <row r="39" spans="1:2" s="5" customFormat="1" ht="17.45" customHeight="1">
      <c r="A39" s="9" t="s">
        <v>40</v>
      </c>
      <c r="B39" s="10">
        <f>SUM(B25:B38)</f>
        <v>1903</v>
      </c>
    </row>
    <row r="40" spans="1:2">
      <c r="A40" s="9"/>
      <c r="B40" s="10"/>
    </row>
    <row r="41" spans="1:2">
      <c r="A41" s="11" t="s">
        <v>41</v>
      </c>
      <c r="B41" s="93">
        <v>439</v>
      </c>
    </row>
    <row r="42" spans="1:2">
      <c r="A42" s="11" t="s">
        <v>42</v>
      </c>
      <c r="B42" s="93">
        <v>92</v>
      </c>
    </row>
    <row r="43" spans="1:2">
      <c r="A43" s="11" t="s">
        <v>43</v>
      </c>
      <c r="B43" s="93">
        <v>360</v>
      </c>
    </row>
    <row r="44" spans="1:2">
      <c r="A44" s="11" t="s">
        <v>44</v>
      </c>
      <c r="B44" s="93">
        <v>364</v>
      </c>
    </row>
    <row r="45" spans="1:2">
      <c r="A45" s="11" t="s">
        <v>45</v>
      </c>
      <c r="B45" s="93">
        <v>409</v>
      </c>
    </row>
    <row r="46" spans="1:2">
      <c r="A46" s="11" t="s">
        <v>46</v>
      </c>
      <c r="B46" s="93">
        <v>261</v>
      </c>
    </row>
    <row r="47" spans="1:2">
      <c r="A47" s="11" t="s">
        <v>47</v>
      </c>
      <c r="B47" s="93">
        <v>15</v>
      </c>
    </row>
    <row r="48" spans="1:2" s="5" customFormat="1" ht="17.45" customHeight="1">
      <c r="A48" s="11" t="s">
        <v>48</v>
      </c>
      <c r="B48" s="93">
        <v>186</v>
      </c>
    </row>
    <row r="49" spans="1:2" s="5" customFormat="1" ht="17.45" customHeight="1">
      <c r="A49" s="9" t="s">
        <v>50</v>
      </c>
      <c r="B49" s="10">
        <f>SUM(B41:B48)</f>
        <v>2126</v>
      </c>
    </row>
    <row r="50" spans="1:2">
      <c r="A50" s="9"/>
      <c r="B50" s="10"/>
    </row>
    <row r="51" spans="1:2">
      <c r="A51" s="11" t="s">
        <v>51</v>
      </c>
      <c r="B51" s="93">
        <v>764</v>
      </c>
    </row>
    <row r="52" spans="1:2" s="5" customFormat="1" ht="17.45" customHeight="1">
      <c r="A52" s="11" t="s">
        <v>52</v>
      </c>
      <c r="B52" s="93">
        <v>15</v>
      </c>
    </row>
    <row r="53" spans="1:2">
      <c r="A53" s="9" t="s">
        <v>53</v>
      </c>
      <c r="B53" s="10">
        <v>779</v>
      </c>
    </row>
    <row r="54" spans="1:2" s="2" customFormat="1">
      <c r="A54" s="11"/>
      <c r="B54" s="93"/>
    </row>
    <row r="55" spans="1:2" ht="13.5" thickBot="1">
      <c r="A55" s="18" t="s">
        <v>54</v>
      </c>
      <c r="B55" s="19">
        <f>B53+B49+B39+B23+B9</f>
        <v>8720</v>
      </c>
    </row>
    <row r="56" spans="1:2" ht="24" customHeight="1">
      <c r="A56" s="50" t="s">
        <v>183</v>
      </c>
    </row>
  </sheetData>
  <mergeCells count="5">
    <mergeCell ref="A1:B1"/>
    <mergeCell ref="A3:B3"/>
    <mergeCell ref="A6:A7"/>
    <mergeCell ref="B6:B7"/>
    <mergeCell ref="A4:B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enableFormatConditionsCalculation="0">
    <pageSetUpPr fitToPage="1"/>
  </sheetPr>
  <dimension ref="A1:F34"/>
  <sheetViews>
    <sheetView tabSelected="1" view="pageBreakPreview" zoomScaleNormal="75" workbookViewId="0">
      <selection activeCell="B21" sqref="B21"/>
    </sheetView>
  </sheetViews>
  <sheetFormatPr baseColWidth="10" defaultRowHeight="12.75"/>
  <cols>
    <col min="1" max="1" width="18" customWidth="1"/>
    <col min="2" max="2" width="15.7109375" customWidth="1"/>
    <col min="3" max="3" width="26.85546875" customWidth="1"/>
    <col min="4" max="4" width="26" customWidth="1"/>
  </cols>
  <sheetData>
    <row r="1" spans="1:6" ht="18">
      <c r="A1" s="123" t="s">
        <v>13</v>
      </c>
      <c r="B1" s="123"/>
      <c r="C1" s="123"/>
      <c r="D1" s="123"/>
    </row>
    <row r="2" spans="1:6" ht="12.75" customHeight="1"/>
    <row r="3" spans="1:6" ht="15" customHeight="1">
      <c r="A3" s="137" t="s">
        <v>97</v>
      </c>
      <c r="B3" s="137"/>
      <c r="C3" s="137"/>
      <c r="D3" s="137"/>
    </row>
    <row r="4" spans="1:6" ht="15" customHeight="1">
      <c r="A4" s="137" t="s">
        <v>184</v>
      </c>
      <c r="B4" s="137"/>
      <c r="C4" s="137"/>
      <c r="D4" s="137"/>
      <c r="E4" s="29"/>
      <c r="F4" s="29"/>
    </row>
    <row r="5" spans="1:6" ht="13.5" thickBot="1">
      <c r="A5" s="7"/>
      <c r="B5" s="7"/>
      <c r="C5" s="7"/>
      <c r="D5" s="7"/>
    </row>
    <row r="6" spans="1:6" ht="24" customHeight="1">
      <c r="A6" s="138" t="s">
        <v>60</v>
      </c>
      <c r="B6" s="125" t="s">
        <v>55</v>
      </c>
      <c r="C6" s="126"/>
      <c r="D6" s="126"/>
    </row>
    <row r="7" spans="1:6" ht="28.5" customHeight="1" thickBot="1">
      <c r="A7" s="139"/>
      <c r="B7" s="34" t="s">
        <v>56</v>
      </c>
      <c r="C7" s="34" t="s">
        <v>57</v>
      </c>
      <c r="D7" s="35" t="s">
        <v>58</v>
      </c>
    </row>
    <row r="8" spans="1:6" ht="24.75" customHeight="1">
      <c r="A8" s="8" t="s">
        <v>1</v>
      </c>
      <c r="B8" s="90">
        <v>3629</v>
      </c>
      <c r="C8" s="90">
        <v>2690</v>
      </c>
      <c r="D8" s="91">
        <v>2361</v>
      </c>
      <c r="E8" s="13"/>
    </row>
    <row r="9" spans="1:6" ht="14.1" customHeight="1">
      <c r="A9" s="99" t="s">
        <v>59</v>
      </c>
      <c r="B9" s="92">
        <v>211</v>
      </c>
      <c r="C9" s="92">
        <v>105</v>
      </c>
      <c r="D9" s="93">
        <v>6</v>
      </c>
      <c r="E9" s="13"/>
    </row>
    <row r="10" spans="1:6" ht="14.1" customHeight="1" thickBot="1">
      <c r="A10" s="12" t="s">
        <v>3</v>
      </c>
      <c r="B10" s="100">
        <v>1733</v>
      </c>
      <c r="C10" s="100">
        <v>2009</v>
      </c>
      <c r="D10" s="101">
        <v>1537</v>
      </c>
      <c r="E10" s="13"/>
    </row>
    <row r="11" spans="1:6">
      <c r="B11" s="13"/>
    </row>
    <row r="12" spans="1:6">
      <c r="A12" s="142"/>
      <c r="B12" s="142"/>
      <c r="C12" s="142"/>
    </row>
    <row r="32" spans="1:2">
      <c r="A32" s="142"/>
      <c r="B32" s="142"/>
    </row>
    <row r="33" spans="1:2">
      <c r="A33" s="142"/>
      <c r="B33" s="142"/>
    </row>
    <row r="34" spans="1:2">
      <c r="A34" s="142"/>
      <c r="B34" s="142"/>
    </row>
  </sheetData>
  <mergeCells count="9">
    <mergeCell ref="A33:B33"/>
    <mergeCell ref="A34:B34"/>
    <mergeCell ref="B6:D6"/>
    <mergeCell ref="A6:A7"/>
    <mergeCell ref="A1:D1"/>
    <mergeCell ref="A3:D3"/>
    <mergeCell ref="A32:B32"/>
    <mergeCell ref="A4:D4"/>
    <mergeCell ref="A12:C12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8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enableFormatConditionsCalculation="0">
    <pageSetUpPr fitToPage="1"/>
  </sheetPr>
  <dimension ref="A1:K30"/>
  <sheetViews>
    <sheetView tabSelected="1" view="pageBreakPreview" zoomScaleNormal="75" workbookViewId="0">
      <selection activeCell="B21" sqref="B21"/>
    </sheetView>
  </sheetViews>
  <sheetFormatPr baseColWidth="10" defaultRowHeight="12.75"/>
  <cols>
    <col min="1" max="1" width="25" customWidth="1"/>
    <col min="2" max="4" width="15.7109375" customWidth="1"/>
    <col min="5" max="5" width="7.28515625" customWidth="1"/>
    <col min="11" max="11" width="14.5703125" customWidth="1"/>
    <col min="12" max="12" width="2.5703125" customWidth="1"/>
  </cols>
  <sheetData>
    <row r="1" spans="1:11" ht="18">
      <c r="A1" s="143" t="s">
        <v>13</v>
      </c>
      <c r="B1" s="143"/>
      <c r="C1" s="143"/>
      <c r="D1" s="143"/>
      <c r="E1" s="3"/>
      <c r="F1" s="3"/>
      <c r="G1" s="3"/>
      <c r="H1" s="3"/>
      <c r="I1" s="3"/>
      <c r="J1" s="3"/>
      <c r="K1" s="3"/>
    </row>
    <row r="2" spans="1:1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 customHeight="1">
      <c r="A3" s="144" t="s">
        <v>167</v>
      </c>
      <c r="B3" s="144"/>
      <c r="C3" s="144"/>
      <c r="D3" s="144"/>
      <c r="E3" s="4"/>
      <c r="F3" s="4"/>
      <c r="G3" s="4"/>
      <c r="H3" s="4"/>
      <c r="I3" s="4"/>
      <c r="J3" s="4"/>
      <c r="K3" s="4"/>
    </row>
    <row r="4" spans="1:11" ht="15" customHeight="1">
      <c r="A4" s="144" t="s">
        <v>185</v>
      </c>
      <c r="B4" s="144"/>
      <c r="C4" s="144"/>
      <c r="D4" s="144"/>
      <c r="E4" s="4"/>
      <c r="F4" s="4"/>
      <c r="G4" s="4"/>
      <c r="H4" s="4"/>
      <c r="I4" s="4"/>
      <c r="J4" s="4"/>
      <c r="K4" s="4"/>
    </row>
    <row r="5" spans="1:11" ht="13.5" customHeight="1" thickBot="1">
      <c r="A5" s="7"/>
      <c r="B5" s="7"/>
      <c r="C5" s="7"/>
      <c r="D5" s="7"/>
    </row>
    <row r="6" spans="1:11" ht="39.75" customHeight="1" thickBot="1">
      <c r="A6" s="36" t="s">
        <v>99</v>
      </c>
      <c r="B6" s="37" t="s">
        <v>100</v>
      </c>
      <c r="C6" s="37" t="s">
        <v>59</v>
      </c>
      <c r="D6" s="38" t="s">
        <v>88</v>
      </c>
    </row>
    <row r="7" spans="1:11" ht="20.25" customHeight="1">
      <c r="A7" s="8" t="s">
        <v>104</v>
      </c>
      <c r="B7" s="51">
        <v>1705</v>
      </c>
      <c r="C7" s="52">
        <v>54</v>
      </c>
      <c r="D7" s="53">
        <v>1038</v>
      </c>
    </row>
    <row r="8" spans="1:11" ht="14.1" customHeight="1">
      <c r="A8" s="11" t="s">
        <v>105</v>
      </c>
      <c r="B8" s="54">
        <v>414</v>
      </c>
      <c r="C8" s="54">
        <v>14</v>
      </c>
      <c r="D8" s="55">
        <v>251</v>
      </c>
    </row>
    <row r="9" spans="1:11" ht="14.1" customHeight="1">
      <c r="A9" s="11" t="s">
        <v>106</v>
      </c>
      <c r="B9" s="54">
        <v>261</v>
      </c>
      <c r="C9" s="54">
        <v>7</v>
      </c>
      <c r="D9" s="55">
        <v>184</v>
      </c>
    </row>
    <row r="10" spans="1:11" ht="14.1" customHeight="1">
      <c r="A10" s="11" t="s">
        <v>107</v>
      </c>
      <c r="B10" s="54">
        <v>112</v>
      </c>
      <c r="C10" s="54">
        <v>9</v>
      </c>
      <c r="D10" s="55">
        <v>74</v>
      </c>
    </row>
    <row r="11" spans="1:11" ht="14.1" customHeight="1">
      <c r="A11" s="11" t="s">
        <v>108</v>
      </c>
      <c r="B11" s="54">
        <v>184</v>
      </c>
      <c r="C11" s="54">
        <v>12</v>
      </c>
      <c r="D11" s="55">
        <v>113</v>
      </c>
    </row>
    <row r="12" spans="1:11" ht="14.1" customHeight="1">
      <c r="A12" s="11" t="s">
        <v>109</v>
      </c>
      <c r="B12" s="54">
        <v>235</v>
      </c>
      <c r="C12" s="54">
        <v>11</v>
      </c>
      <c r="D12" s="55">
        <v>112</v>
      </c>
    </row>
    <row r="13" spans="1:11" ht="14.1" customHeight="1">
      <c r="A13" s="11" t="s">
        <v>110</v>
      </c>
      <c r="B13" s="56">
        <v>1027</v>
      </c>
      <c r="C13" s="54">
        <v>64</v>
      </c>
      <c r="D13" s="55">
        <v>652</v>
      </c>
    </row>
    <row r="14" spans="1:11" ht="14.1" customHeight="1">
      <c r="A14" s="11" t="s">
        <v>111</v>
      </c>
      <c r="B14" s="56">
        <v>1096</v>
      </c>
      <c r="C14" s="54">
        <v>38</v>
      </c>
      <c r="D14" s="55">
        <v>610</v>
      </c>
    </row>
    <row r="15" spans="1:11" ht="14.1" customHeight="1">
      <c r="A15" s="11" t="s">
        <v>112</v>
      </c>
      <c r="B15" s="54">
        <v>490</v>
      </c>
      <c r="C15" s="54">
        <v>14</v>
      </c>
      <c r="D15" s="55">
        <v>332</v>
      </c>
    </row>
    <row r="16" spans="1:11" ht="14.1" customHeight="1">
      <c r="A16" s="11" t="s">
        <v>102</v>
      </c>
      <c r="B16" s="54">
        <v>15</v>
      </c>
      <c r="C16" s="54">
        <v>1</v>
      </c>
      <c r="D16" s="55">
        <v>13</v>
      </c>
    </row>
    <row r="17" spans="1:5" ht="14.1" customHeight="1">
      <c r="A17" s="11" t="s">
        <v>113</v>
      </c>
      <c r="B17" s="54">
        <v>619</v>
      </c>
      <c r="C17" s="54">
        <v>17</v>
      </c>
      <c r="D17" s="55">
        <v>374</v>
      </c>
      <c r="E17" s="16"/>
    </row>
    <row r="18" spans="1:5" ht="14.1" customHeight="1">
      <c r="A18" s="11" t="s">
        <v>114</v>
      </c>
      <c r="B18" s="54">
        <v>896</v>
      </c>
      <c r="C18" s="54">
        <v>12</v>
      </c>
      <c r="D18" s="55">
        <v>487</v>
      </c>
    </row>
    <row r="19" spans="1:5" ht="14.1" customHeight="1">
      <c r="A19" s="11" t="s">
        <v>115</v>
      </c>
      <c r="B19" s="54">
        <v>500</v>
      </c>
      <c r="C19" s="54">
        <v>33</v>
      </c>
      <c r="D19" s="55">
        <v>316</v>
      </c>
    </row>
    <row r="20" spans="1:5" ht="14.1" customHeight="1">
      <c r="A20" s="11" t="s">
        <v>116</v>
      </c>
      <c r="B20" s="54">
        <v>362</v>
      </c>
      <c r="C20" s="54">
        <v>17</v>
      </c>
      <c r="D20" s="55">
        <v>185</v>
      </c>
    </row>
    <row r="21" spans="1:5" ht="14.1" customHeight="1">
      <c r="A21" s="11" t="s">
        <v>103</v>
      </c>
      <c r="B21" s="54">
        <v>25</v>
      </c>
      <c r="C21" s="54">
        <v>3</v>
      </c>
      <c r="D21" s="55">
        <v>18</v>
      </c>
    </row>
    <row r="22" spans="1:5" ht="14.1" customHeight="1">
      <c r="A22" s="11" t="s">
        <v>117</v>
      </c>
      <c r="B22" s="54">
        <v>419</v>
      </c>
      <c r="C22" s="54">
        <v>17</v>
      </c>
      <c r="D22" s="55">
        <v>292</v>
      </c>
    </row>
    <row r="23" spans="1:5" ht="14.1" customHeight="1">
      <c r="A23" s="11" t="s">
        <v>118</v>
      </c>
      <c r="B23" s="54">
        <v>69</v>
      </c>
      <c r="C23" s="54">
        <v>4</v>
      </c>
      <c r="D23" s="55">
        <v>34</v>
      </c>
    </row>
    <row r="24" spans="1:5" ht="14.1" customHeight="1">
      <c r="A24" s="11" t="s">
        <v>119</v>
      </c>
      <c r="B24" s="54">
        <v>141</v>
      </c>
      <c r="C24" s="54">
        <v>16</v>
      </c>
      <c r="D24" s="55">
        <v>94</v>
      </c>
    </row>
    <row r="25" spans="1:5" ht="14.1" customHeight="1">
      <c r="A25" s="11" t="s">
        <v>120</v>
      </c>
      <c r="B25" s="54">
        <v>112</v>
      </c>
      <c r="C25" s="54">
        <v>0</v>
      </c>
      <c r="D25" s="55">
        <v>64</v>
      </c>
    </row>
    <row r="26" spans="1:5" ht="14.1" customHeight="1">
      <c r="A26" s="11" t="s">
        <v>81</v>
      </c>
      <c r="B26" s="54">
        <v>49</v>
      </c>
      <c r="C26" s="54">
        <v>3</v>
      </c>
      <c r="D26" s="55">
        <v>37</v>
      </c>
    </row>
    <row r="27" spans="1:5">
      <c r="A27" s="11"/>
      <c r="B27" s="76"/>
      <c r="C27" s="76"/>
      <c r="D27" s="103"/>
    </row>
    <row r="28" spans="1:5" s="2" customFormat="1" ht="12.75" customHeight="1" thickBot="1">
      <c r="A28" s="18" t="s">
        <v>101</v>
      </c>
      <c r="B28" s="57">
        <f>SUM(B7:B26)</f>
        <v>8731</v>
      </c>
      <c r="C28" s="57">
        <f>SUM(C7:C26)</f>
        <v>346</v>
      </c>
      <c r="D28" s="57">
        <f>SUM(D7:D26)</f>
        <v>5280</v>
      </c>
    </row>
    <row r="30" spans="1:5">
      <c r="A30" s="1"/>
      <c r="B30" s="1"/>
    </row>
  </sheetData>
  <mergeCells count="3">
    <mergeCell ref="A1:D1"/>
    <mergeCell ref="A3:D3"/>
    <mergeCell ref="A4:D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enableFormatConditionsCalculation="0">
    <pageSetUpPr fitToPage="1"/>
  </sheetPr>
  <dimension ref="A1:H17"/>
  <sheetViews>
    <sheetView tabSelected="1" view="pageBreakPreview" zoomScaleNormal="75" zoomScaleSheetLayoutView="100" workbookViewId="0">
      <selection activeCell="B21" sqref="B21"/>
    </sheetView>
  </sheetViews>
  <sheetFormatPr baseColWidth="10" defaultRowHeight="12.75"/>
  <cols>
    <col min="1" max="1" width="19.5703125" customWidth="1"/>
    <col min="2" max="6" width="18.42578125" customWidth="1"/>
  </cols>
  <sheetData>
    <row r="1" spans="1:8" ht="18">
      <c r="A1" s="123" t="s">
        <v>13</v>
      </c>
      <c r="B1" s="123"/>
      <c r="C1" s="123"/>
      <c r="D1" s="123"/>
      <c r="E1" s="123"/>
      <c r="F1" s="123"/>
    </row>
    <row r="3" spans="1:8" ht="15" customHeight="1">
      <c r="A3" s="137" t="s">
        <v>171</v>
      </c>
      <c r="B3" s="137"/>
      <c r="C3" s="137"/>
      <c r="D3" s="137"/>
      <c r="E3" s="137"/>
      <c r="F3" s="137"/>
      <c r="G3" s="29"/>
      <c r="H3" s="29"/>
    </row>
    <row r="4" spans="1:8" ht="15" customHeight="1">
      <c r="A4" s="137" t="s">
        <v>186</v>
      </c>
      <c r="B4" s="137"/>
      <c r="C4" s="137"/>
      <c r="D4" s="137"/>
      <c r="E4" s="137"/>
      <c r="F4" s="137"/>
      <c r="G4" s="1"/>
    </row>
    <row r="5" spans="1:8" ht="13.5" thickBot="1">
      <c r="A5" s="7"/>
      <c r="B5" s="7"/>
      <c r="C5" s="7"/>
      <c r="D5" s="7"/>
      <c r="E5" s="7"/>
      <c r="F5" s="7"/>
      <c r="G5" s="1"/>
    </row>
    <row r="6" spans="1:8" ht="24" customHeight="1">
      <c r="A6" s="58"/>
      <c r="B6" s="125" t="s">
        <v>61</v>
      </c>
      <c r="C6" s="126"/>
      <c r="D6" s="126"/>
      <c r="E6" s="126"/>
      <c r="F6" s="126"/>
      <c r="G6" s="1"/>
    </row>
    <row r="7" spans="1:8" ht="18.75" customHeight="1">
      <c r="A7" s="59" t="s">
        <v>60</v>
      </c>
      <c r="B7" s="127" t="s">
        <v>62</v>
      </c>
      <c r="C7" s="127" t="s">
        <v>63</v>
      </c>
      <c r="D7" s="127" t="s">
        <v>64</v>
      </c>
      <c r="E7" s="127" t="s">
        <v>65</v>
      </c>
      <c r="F7" s="145" t="s">
        <v>49</v>
      </c>
      <c r="G7" s="1"/>
    </row>
    <row r="8" spans="1:8" ht="16.5" customHeight="1" thickBot="1">
      <c r="A8" s="60"/>
      <c r="B8" s="129"/>
      <c r="C8" s="129"/>
      <c r="D8" s="129"/>
      <c r="E8" s="129"/>
      <c r="F8" s="132"/>
      <c r="G8" s="1"/>
    </row>
    <row r="9" spans="1:8" ht="21.75" customHeight="1">
      <c r="A9" s="8" t="s">
        <v>1</v>
      </c>
      <c r="B9" s="90">
        <v>1161</v>
      </c>
      <c r="C9" s="90">
        <v>2742</v>
      </c>
      <c r="D9" s="90">
        <v>1903</v>
      </c>
      <c r="E9" s="90">
        <v>2125</v>
      </c>
      <c r="F9" s="91">
        <v>779</v>
      </c>
      <c r="G9" s="14"/>
    </row>
    <row r="10" spans="1:8" ht="14.1" customHeight="1">
      <c r="A10" s="11" t="s">
        <v>59</v>
      </c>
      <c r="B10" s="92">
        <v>6</v>
      </c>
      <c r="C10" s="92">
        <v>68</v>
      </c>
      <c r="D10" s="92">
        <v>143</v>
      </c>
      <c r="E10" s="92">
        <v>98</v>
      </c>
      <c r="F10" s="93" t="s">
        <v>187</v>
      </c>
      <c r="G10" s="14"/>
    </row>
    <row r="11" spans="1:8" ht="14.1" customHeight="1" thickBot="1">
      <c r="A11" s="12" t="s">
        <v>176</v>
      </c>
      <c r="B11" s="100">
        <v>1157</v>
      </c>
      <c r="C11" s="100">
        <v>2678</v>
      </c>
      <c r="D11" s="100">
        <v>1761</v>
      </c>
      <c r="E11" s="100">
        <v>2034</v>
      </c>
      <c r="F11" s="101" t="s">
        <v>188</v>
      </c>
      <c r="G11" s="14"/>
    </row>
    <row r="12" spans="1:8" ht="24.75" customHeight="1">
      <c r="A12" s="99" t="s">
        <v>189</v>
      </c>
      <c r="B12" s="104"/>
      <c r="C12" s="104"/>
      <c r="D12" s="104"/>
      <c r="E12" s="104"/>
      <c r="F12" s="104"/>
      <c r="G12" s="14"/>
    </row>
    <row r="13" spans="1:8">
      <c r="G13" s="1"/>
    </row>
    <row r="14" spans="1:8">
      <c r="G14" s="1"/>
    </row>
    <row r="15" spans="1:8">
      <c r="G15" s="1"/>
    </row>
    <row r="16" spans="1:8">
      <c r="G16" s="1"/>
    </row>
    <row r="17" spans="7:7">
      <c r="G17" s="1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enableFormatConditionsCalculation="0">
    <pageSetUpPr fitToPage="1"/>
  </sheetPr>
  <dimension ref="A1:K81"/>
  <sheetViews>
    <sheetView tabSelected="1" view="pageBreakPreview" zoomScale="75" zoomScaleNormal="100" zoomScaleSheetLayoutView="75" workbookViewId="0">
      <selection activeCell="B21" sqref="B21"/>
    </sheetView>
  </sheetViews>
  <sheetFormatPr baseColWidth="10" defaultRowHeight="12.75"/>
  <cols>
    <col min="1" max="1" width="16.140625" customWidth="1"/>
    <col min="2" max="2" width="15.7109375" customWidth="1"/>
    <col min="3" max="3" width="21.5703125" customWidth="1"/>
    <col min="4" max="4" width="20.42578125" customWidth="1"/>
    <col min="5" max="5" width="18.140625" customWidth="1"/>
    <col min="6" max="6" width="15.42578125" customWidth="1"/>
    <col min="7" max="7" width="15.5703125" customWidth="1"/>
    <col min="8" max="8" width="14.7109375" customWidth="1"/>
    <col min="9" max="9" width="13.85546875" customWidth="1"/>
  </cols>
  <sheetData>
    <row r="1" spans="1:11" ht="18">
      <c r="A1" s="123" t="s">
        <v>13</v>
      </c>
      <c r="B1" s="123"/>
      <c r="C1" s="123"/>
      <c r="D1" s="123"/>
      <c r="E1" s="123"/>
      <c r="F1" s="123"/>
      <c r="G1" s="123"/>
      <c r="H1" s="123"/>
      <c r="I1" s="123"/>
    </row>
    <row r="3" spans="1:11" ht="15">
      <c r="A3" s="124" t="s">
        <v>190</v>
      </c>
      <c r="B3" s="124"/>
      <c r="C3" s="124"/>
      <c r="D3" s="124"/>
      <c r="E3" s="124"/>
      <c r="F3" s="124"/>
      <c r="G3" s="124"/>
      <c r="H3" s="124"/>
      <c r="I3" s="124"/>
      <c r="J3" s="30"/>
      <c r="K3" s="30"/>
    </row>
    <row r="4" spans="1:11" ht="15.75" thickBot="1">
      <c r="A4" s="6"/>
      <c r="B4" s="6"/>
      <c r="C4" s="6"/>
      <c r="D4" s="6"/>
      <c r="E4" s="6"/>
      <c r="F4" s="6"/>
      <c r="G4" s="6"/>
      <c r="H4" s="6"/>
      <c r="I4" s="6"/>
    </row>
    <row r="5" spans="1:11" ht="38.25" customHeight="1">
      <c r="A5" s="134" t="s">
        <v>0</v>
      </c>
      <c r="B5" s="133" t="s">
        <v>1</v>
      </c>
      <c r="C5" s="125" t="s">
        <v>2</v>
      </c>
      <c r="D5" s="126"/>
      <c r="E5" s="126"/>
      <c r="F5" s="126"/>
      <c r="G5" s="126"/>
      <c r="H5" s="147"/>
      <c r="I5" s="130" t="s">
        <v>8</v>
      </c>
    </row>
    <row r="6" spans="1:11" ht="32.25" customHeight="1">
      <c r="A6" s="135"/>
      <c r="B6" s="128"/>
      <c r="C6" s="120" t="s">
        <v>3</v>
      </c>
      <c r="D6" s="121"/>
      <c r="E6" s="121"/>
      <c r="F6" s="122"/>
      <c r="G6" s="33"/>
      <c r="H6" s="127" t="s">
        <v>92</v>
      </c>
      <c r="I6" s="131"/>
    </row>
    <row r="7" spans="1:11" ht="31.5" customHeight="1">
      <c r="A7" s="135"/>
      <c r="B7" s="128"/>
      <c r="C7" s="88" t="s">
        <v>4</v>
      </c>
      <c r="D7" s="88" t="s">
        <v>5</v>
      </c>
      <c r="E7" s="88" t="s">
        <v>9</v>
      </c>
      <c r="F7" s="88" t="s">
        <v>11</v>
      </c>
      <c r="G7" s="15" t="s">
        <v>166</v>
      </c>
      <c r="H7" s="128"/>
      <c r="I7" s="131"/>
    </row>
    <row r="8" spans="1:11" ht="12.75" customHeight="1">
      <c r="A8" s="135"/>
      <c r="B8" s="128"/>
      <c r="C8" s="15" t="s">
        <v>94</v>
      </c>
      <c r="D8" s="15" t="s">
        <v>6</v>
      </c>
      <c r="E8" s="15" t="s">
        <v>10</v>
      </c>
      <c r="F8" s="15" t="s">
        <v>3</v>
      </c>
      <c r="G8" s="15"/>
      <c r="H8" s="128"/>
      <c r="I8" s="131"/>
    </row>
    <row r="9" spans="1:11" ht="26.25" customHeight="1">
      <c r="A9" s="61" t="s">
        <v>66</v>
      </c>
      <c r="B9" s="63">
        <v>17</v>
      </c>
      <c r="C9" s="64">
        <v>2</v>
      </c>
      <c r="D9" s="63">
        <v>3</v>
      </c>
      <c r="E9" s="64">
        <v>3</v>
      </c>
      <c r="F9" s="105">
        <f>C9+D9+E9</f>
        <v>8</v>
      </c>
      <c r="G9" s="64">
        <v>7</v>
      </c>
      <c r="H9" s="105">
        <f>F9+G9</f>
        <v>15</v>
      </c>
      <c r="I9" s="106">
        <f>B9-H9</f>
        <v>2</v>
      </c>
    </row>
    <row r="10" spans="1:11" ht="14.1" customHeight="1">
      <c r="A10" s="62" t="s">
        <v>67</v>
      </c>
      <c r="B10" s="65">
        <v>14</v>
      </c>
      <c r="C10" s="66">
        <v>6</v>
      </c>
      <c r="D10" s="65">
        <v>11</v>
      </c>
      <c r="E10" s="66">
        <v>2</v>
      </c>
      <c r="F10" s="107">
        <f t="shared" ref="F10:F20" si="0">C10+D10+E10</f>
        <v>19</v>
      </c>
      <c r="G10" s="67">
        <v>7</v>
      </c>
      <c r="H10" s="107">
        <f t="shared" ref="H10:H20" si="1">F10+G10</f>
        <v>26</v>
      </c>
      <c r="I10" s="108">
        <f t="shared" ref="I10:I20" si="2">B10-H10</f>
        <v>-12</v>
      </c>
    </row>
    <row r="11" spans="1:11" ht="14.1" customHeight="1">
      <c r="A11" s="62" t="s">
        <v>68</v>
      </c>
      <c r="B11" s="65">
        <v>16</v>
      </c>
      <c r="C11" s="66">
        <v>4</v>
      </c>
      <c r="D11" s="65">
        <v>6</v>
      </c>
      <c r="E11" s="66">
        <v>0</v>
      </c>
      <c r="F11" s="107">
        <f t="shared" si="0"/>
        <v>10</v>
      </c>
      <c r="G11" s="66">
        <v>10</v>
      </c>
      <c r="H11" s="107">
        <f t="shared" si="1"/>
        <v>20</v>
      </c>
      <c r="I11" s="108">
        <f t="shared" si="2"/>
        <v>-4</v>
      </c>
    </row>
    <row r="12" spans="1:11" ht="14.1" customHeight="1">
      <c r="A12" s="62" t="s">
        <v>69</v>
      </c>
      <c r="B12" s="65">
        <v>8</v>
      </c>
      <c r="C12" s="66">
        <v>4</v>
      </c>
      <c r="D12" s="65">
        <v>3</v>
      </c>
      <c r="E12" s="66">
        <v>6</v>
      </c>
      <c r="F12" s="107">
        <f t="shared" si="0"/>
        <v>13</v>
      </c>
      <c r="G12" s="66">
        <v>25</v>
      </c>
      <c r="H12" s="107">
        <f t="shared" si="1"/>
        <v>38</v>
      </c>
      <c r="I12" s="108">
        <f t="shared" si="2"/>
        <v>-30</v>
      </c>
    </row>
    <row r="13" spans="1:11" ht="14.1" customHeight="1">
      <c r="A13" s="62" t="s">
        <v>70</v>
      </c>
      <c r="B13" s="65">
        <v>18</v>
      </c>
      <c r="C13" s="66">
        <v>2</v>
      </c>
      <c r="D13" s="65">
        <v>7</v>
      </c>
      <c r="E13" s="66">
        <v>1</v>
      </c>
      <c r="F13" s="107">
        <f t="shared" si="0"/>
        <v>10</v>
      </c>
      <c r="G13" s="66">
        <v>16</v>
      </c>
      <c r="H13" s="107">
        <f t="shared" si="1"/>
        <v>26</v>
      </c>
      <c r="I13" s="108">
        <f t="shared" si="2"/>
        <v>-8</v>
      </c>
    </row>
    <row r="14" spans="1:11" ht="14.1" customHeight="1">
      <c r="A14" s="62" t="s">
        <v>71</v>
      </c>
      <c r="B14" s="65">
        <v>22</v>
      </c>
      <c r="C14" s="66">
        <v>2</v>
      </c>
      <c r="D14" s="65">
        <v>9</v>
      </c>
      <c r="E14" s="66">
        <v>1</v>
      </c>
      <c r="F14" s="107">
        <f t="shared" si="0"/>
        <v>12</v>
      </c>
      <c r="G14" s="66">
        <v>11</v>
      </c>
      <c r="H14" s="107">
        <f t="shared" si="1"/>
        <v>23</v>
      </c>
      <c r="I14" s="108">
        <f t="shared" si="2"/>
        <v>-1</v>
      </c>
    </row>
    <row r="15" spans="1:11" ht="14.1" customHeight="1">
      <c r="A15" s="62" t="s">
        <v>72</v>
      </c>
      <c r="B15" s="65">
        <v>13</v>
      </c>
      <c r="C15" s="66">
        <v>1</v>
      </c>
      <c r="D15" s="65">
        <v>15</v>
      </c>
      <c r="E15" s="66">
        <v>0</v>
      </c>
      <c r="F15" s="107">
        <f t="shared" si="0"/>
        <v>16</v>
      </c>
      <c r="G15" s="66">
        <v>25</v>
      </c>
      <c r="H15" s="107">
        <f t="shared" si="1"/>
        <v>41</v>
      </c>
      <c r="I15" s="108">
        <f t="shared" si="2"/>
        <v>-28</v>
      </c>
    </row>
    <row r="16" spans="1:11" ht="14.1" customHeight="1">
      <c r="A16" s="62" t="s">
        <v>73</v>
      </c>
      <c r="B16" s="65">
        <v>8</v>
      </c>
      <c r="C16" s="66">
        <v>2</v>
      </c>
      <c r="D16" s="65">
        <v>3</v>
      </c>
      <c r="E16" s="66">
        <v>1</v>
      </c>
      <c r="F16" s="107">
        <f t="shared" si="0"/>
        <v>6</v>
      </c>
      <c r="G16" s="66">
        <v>3</v>
      </c>
      <c r="H16" s="107">
        <f t="shared" si="1"/>
        <v>9</v>
      </c>
      <c r="I16" s="108">
        <f t="shared" si="2"/>
        <v>-1</v>
      </c>
    </row>
    <row r="17" spans="1:9" ht="14.1" customHeight="1">
      <c r="A17" s="62" t="s">
        <v>74</v>
      </c>
      <c r="B17" s="65">
        <v>13</v>
      </c>
      <c r="C17" s="66">
        <v>2</v>
      </c>
      <c r="D17" s="65">
        <v>2</v>
      </c>
      <c r="E17" s="66">
        <v>0</v>
      </c>
      <c r="F17" s="107">
        <f t="shared" si="0"/>
        <v>4</v>
      </c>
      <c r="G17" s="66">
        <v>8</v>
      </c>
      <c r="H17" s="107">
        <f t="shared" si="1"/>
        <v>12</v>
      </c>
      <c r="I17" s="108">
        <f t="shared" si="2"/>
        <v>1</v>
      </c>
    </row>
    <row r="18" spans="1:9" ht="14.1" customHeight="1">
      <c r="A18" s="62" t="s">
        <v>75</v>
      </c>
      <c r="B18" s="65">
        <v>10</v>
      </c>
      <c r="C18" s="66">
        <v>2</v>
      </c>
      <c r="D18" s="65">
        <v>6</v>
      </c>
      <c r="E18" s="66">
        <v>0</v>
      </c>
      <c r="F18" s="107">
        <f t="shared" si="0"/>
        <v>8</v>
      </c>
      <c r="G18" s="66">
        <v>7</v>
      </c>
      <c r="H18" s="107">
        <f t="shared" si="1"/>
        <v>15</v>
      </c>
      <c r="I18" s="108">
        <f t="shared" si="2"/>
        <v>-5</v>
      </c>
    </row>
    <row r="19" spans="1:9" ht="14.1" customHeight="1">
      <c r="A19" s="62" t="s">
        <v>76</v>
      </c>
      <c r="B19" s="65">
        <v>13</v>
      </c>
      <c r="C19" s="66">
        <v>2</v>
      </c>
      <c r="D19" s="65">
        <v>4</v>
      </c>
      <c r="E19" s="66">
        <v>0</v>
      </c>
      <c r="F19" s="107">
        <f t="shared" si="0"/>
        <v>6</v>
      </c>
      <c r="G19" s="66">
        <v>9</v>
      </c>
      <c r="H19" s="107">
        <f t="shared" si="1"/>
        <v>15</v>
      </c>
      <c r="I19" s="108">
        <f t="shared" si="2"/>
        <v>-2</v>
      </c>
    </row>
    <row r="20" spans="1:9" ht="14.1" customHeight="1">
      <c r="A20" s="62" t="s">
        <v>77</v>
      </c>
      <c r="B20" s="65">
        <v>8</v>
      </c>
      <c r="C20" s="66">
        <v>5</v>
      </c>
      <c r="D20" s="65">
        <v>4</v>
      </c>
      <c r="E20" s="66">
        <v>1</v>
      </c>
      <c r="F20" s="107">
        <f t="shared" si="0"/>
        <v>10</v>
      </c>
      <c r="G20" s="66">
        <v>10</v>
      </c>
      <c r="H20" s="107">
        <f t="shared" si="1"/>
        <v>20</v>
      </c>
      <c r="I20" s="108">
        <f t="shared" si="2"/>
        <v>-12</v>
      </c>
    </row>
    <row r="21" spans="1:9" ht="14.1" customHeight="1">
      <c r="A21" s="62"/>
      <c r="B21" s="68"/>
      <c r="C21" s="69"/>
      <c r="D21" s="68"/>
      <c r="E21" s="69"/>
      <c r="F21" s="107"/>
      <c r="G21" s="69"/>
      <c r="H21" s="107"/>
      <c r="I21" s="108"/>
    </row>
    <row r="22" spans="1:9" ht="14.1" customHeight="1" thickBot="1">
      <c r="A22" s="18" t="s">
        <v>91</v>
      </c>
      <c r="B22" s="70">
        <f t="shared" ref="B22:G22" si="3">SUM(B9:B20)</f>
        <v>160</v>
      </c>
      <c r="C22" s="70">
        <f t="shared" si="3"/>
        <v>34</v>
      </c>
      <c r="D22" s="70">
        <f t="shared" si="3"/>
        <v>73</v>
      </c>
      <c r="E22" s="70">
        <f t="shared" si="3"/>
        <v>15</v>
      </c>
      <c r="F22" s="70">
        <f t="shared" si="3"/>
        <v>122</v>
      </c>
      <c r="G22" s="70">
        <f t="shared" si="3"/>
        <v>138</v>
      </c>
      <c r="H22" s="70">
        <f>F22+G22</f>
        <v>260</v>
      </c>
      <c r="I22" s="71">
        <f>B22-H22</f>
        <v>-100</v>
      </c>
    </row>
    <row r="59" s="17" customFormat="1"/>
    <row r="80" spans="1:1" ht="14.1" customHeight="1">
      <c r="A80" t="s">
        <v>181</v>
      </c>
    </row>
    <row r="81" spans="1:7">
      <c r="A81" s="146"/>
      <c r="B81" s="146"/>
      <c r="C81" s="146"/>
      <c r="D81" s="146"/>
      <c r="E81" s="146"/>
      <c r="F81" s="146"/>
      <c r="G81" s="146"/>
    </row>
  </sheetData>
  <mergeCells count="9">
    <mergeCell ref="A81:G81"/>
    <mergeCell ref="A1:I1"/>
    <mergeCell ref="A5:A8"/>
    <mergeCell ref="B5:B8"/>
    <mergeCell ref="C5:H5"/>
    <mergeCell ref="I5:I8"/>
    <mergeCell ref="C6:F6"/>
    <mergeCell ref="H6:H8"/>
    <mergeCell ref="A3:I3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5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enableFormatConditionsCalculation="0">
    <pageSetUpPr fitToPage="1"/>
  </sheetPr>
  <dimension ref="A1:K57"/>
  <sheetViews>
    <sheetView tabSelected="1" view="pageBreakPreview" topLeftCell="A31" zoomScaleNormal="75" zoomScaleSheetLayoutView="100" workbookViewId="0">
      <selection activeCell="B21" sqref="B21"/>
    </sheetView>
  </sheetViews>
  <sheetFormatPr baseColWidth="10" defaultRowHeight="12.75"/>
  <cols>
    <col min="1" max="1" width="46.85546875" style="20" customWidth="1"/>
    <col min="2" max="2" width="22.7109375" style="20" customWidth="1"/>
    <col min="3" max="3" width="20.42578125" style="20" customWidth="1"/>
    <col min="4" max="4" width="11.42578125" style="20"/>
    <col min="5" max="5" width="25.140625" style="21" customWidth="1"/>
    <col min="6" max="6" width="10.85546875" style="21" customWidth="1"/>
    <col min="7" max="8" width="11.42578125" style="21"/>
    <col min="9" max="9" width="15.5703125" style="21" customWidth="1"/>
    <col min="10" max="11" width="11.42578125" style="21"/>
    <col min="12" max="16384" width="11.42578125" style="20"/>
  </cols>
  <sheetData>
    <row r="1" spans="1:11" ht="18">
      <c r="A1" s="143" t="s">
        <v>13</v>
      </c>
      <c r="B1" s="143"/>
      <c r="C1" s="143"/>
    </row>
    <row r="3" spans="1:11" ht="15" customHeight="1">
      <c r="A3" s="148" t="s">
        <v>98</v>
      </c>
      <c r="B3" s="148"/>
      <c r="C3" s="148"/>
    </row>
    <row r="4" spans="1:11" ht="15">
      <c r="A4" s="148" t="s">
        <v>191</v>
      </c>
      <c r="B4" s="148"/>
      <c r="C4" s="148"/>
    </row>
    <row r="5" spans="1:11" ht="13.5" thickBot="1">
      <c r="A5" s="22"/>
      <c r="B5" s="22"/>
      <c r="C5" s="22"/>
    </row>
    <row r="6" spans="1:11" ht="25.5" customHeight="1">
      <c r="A6" s="134" t="s">
        <v>78</v>
      </c>
      <c r="B6" s="45" t="s">
        <v>60</v>
      </c>
      <c r="C6" s="86" t="s">
        <v>60</v>
      </c>
    </row>
    <row r="7" spans="1:11" ht="25.5" customHeight="1" thickBot="1">
      <c r="A7" s="136"/>
      <c r="B7" s="89" t="s">
        <v>79</v>
      </c>
      <c r="C7" s="87" t="s">
        <v>80</v>
      </c>
    </row>
    <row r="8" spans="1:11" ht="21.75" customHeight="1">
      <c r="A8" s="72" t="s">
        <v>95</v>
      </c>
      <c r="B8" s="75">
        <v>4</v>
      </c>
      <c r="C8" s="109">
        <v>1</v>
      </c>
      <c r="G8" s="23"/>
      <c r="K8" s="23"/>
    </row>
    <row r="9" spans="1:11" s="24" customFormat="1" ht="14.1" customHeight="1">
      <c r="A9" s="74" t="s">
        <v>16</v>
      </c>
      <c r="B9" s="82">
        <v>4</v>
      </c>
      <c r="C9" s="83">
        <v>1</v>
      </c>
      <c r="E9" s="21"/>
      <c r="F9" s="21"/>
      <c r="G9" s="23"/>
      <c r="H9" s="25"/>
      <c r="I9" s="21"/>
      <c r="J9" s="21"/>
      <c r="K9" s="23"/>
    </row>
    <row r="10" spans="1:11" s="24" customFormat="1" ht="14.1" customHeight="1">
      <c r="A10" s="74"/>
      <c r="B10" s="78"/>
      <c r="C10" s="77"/>
      <c r="E10" s="21"/>
      <c r="F10" s="21"/>
      <c r="G10" s="23"/>
      <c r="H10" s="25"/>
      <c r="I10" s="21"/>
      <c r="J10" s="21"/>
      <c r="K10" s="23"/>
    </row>
    <row r="11" spans="1:11" ht="14.1" customHeight="1">
      <c r="A11" s="79" t="s">
        <v>121</v>
      </c>
      <c r="B11" s="80">
        <v>18</v>
      </c>
      <c r="C11" s="103">
        <v>7</v>
      </c>
      <c r="G11" s="23"/>
      <c r="K11" s="23"/>
    </row>
    <row r="12" spans="1:11" ht="14.1" customHeight="1">
      <c r="A12" s="79" t="s">
        <v>122</v>
      </c>
      <c r="B12" s="80">
        <v>1</v>
      </c>
      <c r="C12" s="103">
        <v>0</v>
      </c>
      <c r="G12" s="23"/>
      <c r="K12" s="23"/>
    </row>
    <row r="13" spans="1:11" ht="14.1" customHeight="1">
      <c r="A13" s="79" t="s">
        <v>123</v>
      </c>
      <c r="B13" s="80">
        <v>12</v>
      </c>
      <c r="C13" s="103">
        <v>8</v>
      </c>
      <c r="G13" s="23"/>
      <c r="K13" s="23"/>
    </row>
    <row r="14" spans="1:11" ht="14.1" customHeight="1">
      <c r="A14" s="79" t="s">
        <v>124</v>
      </c>
      <c r="B14" s="80">
        <v>6</v>
      </c>
      <c r="C14" s="103">
        <v>4</v>
      </c>
      <c r="G14" s="23"/>
      <c r="K14" s="23"/>
    </row>
    <row r="15" spans="1:11" ht="14.1" customHeight="1">
      <c r="A15" s="79" t="s">
        <v>125</v>
      </c>
      <c r="B15" s="80">
        <v>2</v>
      </c>
      <c r="C15" s="103">
        <v>4</v>
      </c>
      <c r="G15" s="23"/>
      <c r="K15" s="23"/>
    </row>
    <row r="16" spans="1:11" ht="14.1" customHeight="1">
      <c r="A16" s="79" t="s">
        <v>126</v>
      </c>
      <c r="B16" s="80">
        <v>5</v>
      </c>
      <c r="C16" s="103">
        <v>4</v>
      </c>
      <c r="G16" s="23"/>
      <c r="K16" s="23"/>
    </row>
    <row r="17" spans="1:11" ht="14.1" customHeight="1">
      <c r="A17" s="79" t="s">
        <v>127</v>
      </c>
      <c r="B17" s="80">
        <v>0</v>
      </c>
      <c r="C17" s="103">
        <v>0</v>
      </c>
      <c r="G17" s="23"/>
      <c r="K17" s="23"/>
    </row>
    <row r="18" spans="1:11" ht="14.1" customHeight="1">
      <c r="A18" s="79" t="s">
        <v>128</v>
      </c>
      <c r="B18" s="80">
        <v>3</v>
      </c>
      <c r="C18" s="103">
        <v>2</v>
      </c>
      <c r="G18" s="23"/>
      <c r="K18" s="23"/>
    </row>
    <row r="19" spans="1:11" ht="14.1" customHeight="1">
      <c r="A19" s="79" t="s">
        <v>129</v>
      </c>
      <c r="B19" s="80">
        <v>9</v>
      </c>
      <c r="C19" s="103">
        <v>2</v>
      </c>
      <c r="G19" s="23"/>
      <c r="K19" s="23"/>
    </row>
    <row r="20" spans="1:11" ht="14.1" customHeight="1">
      <c r="A20" s="79" t="s">
        <v>164</v>
      </c>
      <c r="B20" s="80">
        <v>5</v>
      </c>
      <c r="C20" s="103">
        <v>3</v>
      </c>
      <c r="G20" s="23"/>
      <c r="K20" s="23"/>
    </row>
    <row r="21" spans="1:11" ht="14.1" customHeight="1">
      <c r="A21" s="79" t="s">
        <v>165</v>
      </c>
      <c r="B21" s="80">
        <v>1</v>
      </c>
      <c r="C21" s="103">
        <v>2</v>
      </c>
      <c r="G21" s="23"/>
      <c r="K21" s="23"/>
    </row>
    <row r="22" spans="1:11" ht="14.1" customHeight="1">
      <c r="A22" s="79" t="s">
        <v>130</v>
      </c>
      <c r="B22" s="80">
        <v>3</v>
      </c>
      <c r="C22" s="103">
        <v>1</v>
      </c>
      <c r="G22" s="23"/>
      <c r="K22" s="23"/>
    </row>
    <row r="23" spans="1:11" s="24" customFormat="1" ht="14.1" customHeight="1">
      <c r="A23" s="74" t="s">
        <v>93</v>
      </c>
      <c r="B23" s="83">
        <f>SUM(B11:B22)</f>
        <v>65</v>
      </c>
      <c r="C23" s="83">
        <f>SUM(C11:C22)</f>
        <v>37</v>
      </c>
      <c r="E23" s="21"/>
      <c r="F23" s="21"/>
      <c r="G23" s="23"/>
      <c r="H23" s="25"/>
      <c r="I23" s="21"/>
      <c r="J23" s="21"/>
      <c r="K23" s="23"/>
    </row>
    <row r="24" spans="1:11" s="24" customFormat="1" ht="14.1" customHeight="1">
      <c r="A24" s="74"/>
      <c r="B24" s="78"/>
      <c r="C24" s="77"/>
      <c r="E24" s="21"/>
      <c r="F24" s="21"/>
      <c r="G24" s="23"/>
      <c r="H24" s="25"/>
      <c r="I24" s="21"/>
      <c r="J24" s="21"/>
      <c r="K24" s="23"/>
    </row>
    <row r="25" spans="1:11" ht="14.1" customHeight="1">
      <c r="A25" s="79" t="s">
        <v>131</v>
      </c>
      <c r="B25" s="80">
        <v>1</v>
      </c>
      <c r="C25" s="81">
        <v>0</v>
      </c>
      <c r="G25" s="23"/>
      <c r="K25" s="23"/>
    </row>
    <row r="26" spans="1:11" ht="14.1" customHeight="1">
      <c r="A26" s="79" t="s">
        <v>132</v>
      </c>
      <c r="B26" s="80">
        <v>23</v>
      </c>
      <c r="C26" s="81">
        <v>1</v>
      </c>
      <c r="G26" s="23"/>
      <c r="K26" s="23"/>
    </row>
    <row r="27" spans="1:11" ht="14.1" customHeight="1">
      <c r="A27" s="79" t="s">
        <v>173</v>
      </c>
      <c r="B27" s="80">
        <v>0</v>
      </c>
      <c r="C27" s="81">
        <v>0</v>
      </c>
      <c r="G27" s="23"/>
      <c r="K27" s="23"/>
    </row>
    <row r="28" spans="1:11" ht="14.1" customHeight="1">
      <c r="A28" s="79" t="s">
        <v>174</v>
      </c>
      <c r="B28" s="80">
        <v>5</v>
      </c>
      <c r="C28" s="81">
        <v>2</v>
      </c>
      <c r="G28" s="23"/>
      <c r="K28" s="23"/>
    </row>
    <row r="29" spans="1:11" ht="14.1" customHeight="1">
      <c r="A29" s="79" t="s">
        <v>175</v>
      </c>
      <c r="B29" s="80">
        <v>10</v>
      </c>
      <c r="C29" s="81">
        <v>2</v>
      </c>
      <c r="G29" s="23"/>
      <c r="K29" s="23"/>
    </row>
    <row r="30" spans="1:11" ht="14.1" customHeight="1">
      <c r="A30" s="79" t="s">
        <v>133</v>
      </c>
      <c r="B30" s="80">
        <v>11</v>
      </c>
      <c r="C30" s="81">
        <v>6</v>
      </c>
      <c r="G30" s="23"/>
      <c r="K30" s="23"/>
    </row>
    <row r="31" spans="1:11" ht="14.1" customHeight="1">
      <c r="A31" s="79" t="s">
        <v>134</v>
      </c>
      <c r="B31" s="80">
        <v>3</v>
      </c>
      <c r="C31" s="81">
        <v>3</v>
      </c>
      <c r="G31" s="23"/>
      <c r="K31" s="23"/>
    </row>
    <row r="32" spans="1:11" ht="14.1" customHeight="1">
      <c r="A32" s="79" t="s">
        <v>135</v>
      </c>
      <c r="B32" s="80">
        <v>7</v>
      </c>
      <c r="C32" s="81">
        <v>4</v>
      </c>
      <c r="G32" s="23"/>
      <c r="K32" s="23"/>
    </row>
    <row r="33" spans="1:11" ht="14.1" customHeight="1">
      <c r="A33" s="79" t="s">
        <v>136</v>
      </c>
      <c r="B33" s="80">
        <v>10</v>
      </c>
      <c r="C33" s="81">
        <v>7</v>
      </c>
      <c r="G33" s="23"/>
      <c r="K33" s="23"/>
    </row>
    <row r="34" spans="1:11" ht="14.1" customHeight="1">
      <c r="A34" s="79" t="s">
        <v>137</v>
      </c>
      <c r="B34" s="80">
        <v>36</v>
      </c>
      <c r="C34" s="81">
        <v>15</v>
      </c>
      <c r="G34" s="23"/>
      <c r="K34" s="23"/>
    </row>
    <row r="35" spans="1:11" ht="14.1" customHeight="1">
      <c r="A35" s="79" t="s">
        <v>138</v>
      </c>
      <c r="B35" s="80">
        <v>16</v>
      </c>
      <c r="C35" s="81">
        <v>4</v>
      </c>
      <c r="G35" s="23"/>
      <c r="K35" s="23"/>
    </row>
    <row r="36" spans="1:11" s="24" customFormat="1" ht="14.1" customHeight="1">
      <c r="A36" s="79" t="s">
        <v>139</v>
      </c>
      <c r="B36" s="80">
        <v>19</v>
      </c>
      <c r="C36" s="110">
        <v>9</v>
      </c>
      <c r="E36" s="21"/>
      <c r="F36" s="21"/>
      <c r="G36" s="23"/>
      <c r="H36" s="25"/>
      <c r="I36" s="21"/>
      <c r="J36" s="21"/>
      <c r="K36" s="23"/>
    </row>
    <row r="37" spans="1:11" s="24" customFormat="1" ht="14.1" customHeight="1">
      <c r="A37" s="79" t="s">
        <v>140</v>
      </c>
      <c r="B37" s="80">
        <v>1</v>
      </c>
      <c r="C37" s="81">
        <v>2</v>
      </c>
      <c r="E37" s="21"/>
      <c r="F37" s="21"/>
      <c r="G37" s="23"/>
      <c r="H37" s="25"/>
      <c r="I37" s="21"/>
      <c r="J37" s="21"/>
      <c r="K37" s="23"/>
    </row>
    <row r="38" spans="1:11" ht="14.1" customHeight="1">
      <c r="A38" s="79" t="s">
        <v>141</v>
      </c>
      <c r="B38" s="80">
        <v>1</v>
      </c>
      <c r="C38" s="110">
        <v>0</v>
      </c>
      <c r="G38" s="23"/>
      <c r="K38" s="23"/>
    </row>
    <row r="39" spans="1:11" ht="14.1" customHeight="1">
      <c r="A39" s="74" t="s">
        <v>40</v>
      </c>
      <c r="B39" s="83">
        <f>SUM(B25:B38)</f>
        <v>143</v>
      </c>
      <c r="C39" s="83">
        <f>SUM(C25:C38)</f>
        <v>55</v>
      </c>
      <c r="G39" s="23"/>
      <c r="K39" s="23"/>
    </row>
    <row r="40" spans="1:11" ht="14.1" customHeight="1">
      <c r="A40" s="74"/>
      <c r="B40" s="78"/>
      <c r="C40" s="77"/>
      <c r="G40" s="23"/>
      <c r="K40" s="23"/>
    </row>
    <row r="41" spans="1:11" ht="14.1" customHeight="1">
      <c r="A41" s="79" t="s">
        <v>142</v>
      </c>
      <c r="B41" s="80">
        <v>31</v>
      </c>
      <c r="C41" s="81">
        <v>13</v>
      </c>
      <c r="G41" s="23"/>
      <c r="K41" s="23"/>
    </row>
    <row r="42" spans="1:11" ht="14.1" customHeight="1">
      <c r="A42" s="79" t="s">
        <v>143</v>
      </c>
      <c r="B42" s="80">
        <v>3</v>
      </c>
      <c r="C42" s="81">
        <v>1</v>
      </c>
      <c r="G42" s="23"/>
      <c r="K42" s="23"/>
    </row>
    <row r="43" spans="1:11" ht="14.1" customHeight="1">
      <c r="A43" s="79" t="s">
        <v>144</v>
      </c>
      <c r="B43" s="80">
        <v>10</v>
      </c>
      <c r="C43" s="81">
        <v>3</v>
      </c>
      <c r="G43" s="23"/>
      <c r="K43" s="23"/>
    </row>
    <row r="44" spans="1:11" ht="14.1" customHeight="1">
      <c r="A44" s="79" t="s">
        <v>145</v>
      </c>
      <c r="B44" s="80">
        <v>17</v>
      </c>
      <c r="C44" s="81">
        <v>9</v>
      </c>
      <c r="G44" s="23"/>
    </row>
    <row r="45" spans="1:11" ht="14.1" customHeight="1">
      <c r="A45" s="79" t="s">
        <v>146</v>
      </c>
      <c r="B45" s="80">
        <v>24</v>
      </c>
      <c r="C45" s="81">
        <v>10</v>
      </c>
      <c r="G45" s="23"/>
    </row>
    <row r="46" spans="1:11" s="24" customFormat="1" ht="14.1" customHeight="1">
      <c r="A46" s="79" t="s">
        <v>147</v>
      </c>
      <c r="B46" s="80">
        <v>1</v>
      </c>
      <c r="C46" s="81">
        <v>0</v>
      </c>
      <c r="E46" s="21"/>
      <c r="F46" s="21"/>
      <c r="G46" s="23"/>
      <c r="H46" s="25"/>
      <c r="I46" s="25"/>
      <c r="J46" s="25"/>
      <c r="K46" s="25"/>
    </row>
    <row r="47" spans="1:11" s="24" customFormat="1" ht="14.1" customHeight="1">
      <c r="A47" s="79" t="s">
        <v>148</v>
      </c>
      <c r="B47" s="80">
        <v>5</v>
      </c>
      <c r="C47" s="81">
        <v>4</v>
      </c>
      <c r="E47" s="21"/>
      <c r="F47" s="21"/>
      <c r="G47" s="23"/>
      <c r="H47" s="25"/>
      <c r="I47" s="25"/>
      <c r="J47" s="25"/>
      <c r="K47" s="25"/>
    </row>
    <row r="48" spans="1:11" ht="14.1" customHeight="1">
      <c r="A48" s="79" t="s">
        <v>149</v>
      </c>
      <c r="B48" s="80">
        <v>0</v>
      </c>
      <c r="C48" s="81">
        <v>0</v>
      </c>
      <c r="G48" s="23"/>
    </row>
    <row r="49" spans="1:11" ht="14.1" customHeight="1">
      <c r="A49" s="74" t="s">
        <v>50</v>
      </c>
      <c r="B49" s="83">
        <f>SUM(B41:B48)</f>
        <v>91</v>
      </c>
      <c r="C49" s="83">
        <f>SUM(C41:C48)</f>
        <v>40</v>
      </c>
      <c r="G49" s="23"/>
    </row>
    <row r="50" spans="1:11" s="24" customFormat="1" ht="14.1" customHeight="1">
      <c r="A50" s="74"/>
      <c r="B50" s="78"/>
      <c r="C50" s="77"/>
      <c r="E50" s="21"/>
      <c r="F50" s="21"/>
      <c r="G50" s="23"/>
      <c r="H50" s="25"/>
      <c r="I50" s="25"/>
      <c r="J50" s="25"/>
      <c r="K50" s="25"/>
    </row>
    <row r="51" spans="1:11" s="24" customFormat="1" ht="14.1" customHeight="1">
      <c r="A51" s="73" t="s">
        <v>51</v>
      </c>
      <c r="B51" s="76">
        <v>8</v>
      </c>
      <c r="C51" s="103">
        <v>6</v>
      </c>
      <c r="E51" s="21"/>
      <c r="F51" s="21"/>
      <c r="G51" s="23"/>
      <c r="H51" s="25"/>
      <c r="I51" s="25"/>
      <c r="J51" s="25"/>
      <c r="K51" s="25"/>
    </row>
    <row r="52" spans="1:11" ht="14.1" customHeight="1">
      <c r="A52" s="73" t="s">
        <v>52</v>
      </c>
      <c r="B52" s="76">
        <v>1</v>
      </c>
      <c r="C52" s="103">
        <v>0</v>
      </c>
      <c r="G52" s="23"/>
    </row>
    <row r="53" spans="1:11" ht="14.1" customHeight="1">
      <c r="A53" s="74" t="s">
        <v>53</v>
      </c>
      <c r="B53" s="82">
        <v>9</v>
      </c>
      <c r="C53" s="83">
        <v>6</v>
      </c>
      <c r="G53" s="23"/>
    </row>
    <row r="54" spans="1:11" s="26" customFormat="1" ht="14.1" customHeight="1">
      <c r="A54" s="74"/>
      <c r="B54" s="78"/>
      <c r="C54" s="77"/>
      <c r="E54" s="21"/>
      <c r="F54" s="21"/>
      <c r="G54" s="23"/>
      <c r="H54" s="27"/>
      <c r="I54" s="27"/>
      <c r="J54" s="27"/>
      <c r="K54" s="27"/>
    </row>
    <row r="55" spans="1:11" ht="14.1" customHeight="1">
      <c r="A55" s="73" t="s">
        <v>81</v>
      </c>
      <c r="B55" s="76">
        <v>23</v>
      </c>
      <c r="C55" s="103">
        <v>22</v>
      </c>
    </row>
    <row r="56" spans="1:11">
      <c r="A56" s="46"/>
      <c r="B56" s="111"/>
      <c r="C56" s="112"/>
    </row>
    <row r="57" spans="1:11" ht="13.5" thickBot="1">
      <c r="A57" s="39" t="s">
        <v>54</v>
      </c>
      <c r="B57" s="40">
        <f>SUM(B9,B23,B39,B49,B53,B55)</f>
        <v>335</v>
      </c>
      <c r="C57" s="41">
        <f>C55+C53+C49+C39+C23+C9</f>
        <v>161</v>
      </c>
      <c r="D57" s="28"/>
    </row>
  </sheetData>
  <mergeCells count="4">
    <mergeCell ref="A6:A7"/>
    <mergeCell ref="A1:C1"/>
    <mergeCell ref="A3:C3"/>
    <mergeCell ref="A4:C4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51"/>
  <sheetViews>
    <sheetView tabSelected="1" view="pageBreakPreview" zoomScale="75" zoomScaleNormal="60" zoomScaleSheetLayoutView="75" workbookViewId="0">
      <selection activeCell="B21" sqref="B21"/>
    </sheetView>
  </sheetViews>
  <sheetFormatPr baseColWidth="10" defaultRowHeight="12.75"/>
  <cols>
    <col min="1" max="1" width="32.85546875" style="20" customWidth="1"/>
    <col min="2" max="2" width="22.7109375" style="20" customWidth="1"/>
    <col min="3" max="8" width="20.7109375" style="20" customWidth="1"/>
    <col min="9" max="9" width="11.7109375" style="20" customWidth="1"/>
    <col min="10" max="10" width="15.140625" style="20" customWidth="1"/>
    <col min="11" max="11" width="10.5703125" style="20" customWidth="1"/>
    <col min="12" max="16384" width="11.42578125" style="20"/>
  </cols>
  <sheetData>
    <row r="1" spans="1:11" ht="18">
      <c r="A1" s="143" t="s">
        <v>13</v>
      </c>
      <c r="B1" s="143"/>
      <c r="C1" s="143"/>
      <c r="D1" s="143"/>
      <c r="E1" s="143"/>
      <c r="F1" s="143"/>
      <c r="G1" s="143"/>
      <c r="H1" s="143"/>
      <c r="I1" s="143"/>
      <c r="J1" s="143"/>
    </row>
    <row r="3" spans="1:11" ht="15">
      <c r="A3" s="149" t="s">
        <v>192</v>
      </c>
      <c r="B3" s="149"/>
      <c r="C3" s="149"/>
      <c r="D3" s="149"/>
      <c r="E3" s="149"/>
      <c r="F3" s="149"/>
      <c r="G3" s="149"/>
      <c r="H3" s="149"/>
      <c r="I3" s="149"/>
      <c r="J3" s="149"/>
      <c r="K3" s="31"/>
    </row>
    <row r="4" spans="1:11" ht="13.5" thickBot="1">
      <c r="A4" s="22"/>
      <c r="B4" s="22"/>
      <c r="C4" s="22"/>
      <c r="D4" s="22"/>
      <c r="E4" s="22"/>
      <c r="F4" s="22"/>
      <c r="G4" s="22"/>
      <c r="H4" s="22"/>
      <c r="I4" s="22"/>
      <c r="J4" s="21"/>
    </row>
    <row r="5" spans="1:11" ht="23.25" customHeight="1">
      <c r="A5" s="84"/>
      <c r="B5" s="125" t="s">
        <v>83</v>
      </c>
      <c r="C5" s="126"/>
      <c r="D5" s="126"/>
      <c r="E5" s="126"/>
      <c r="F5" s="126"/>
      <c r="G5" s="126"/>
      <c r="H5" s="126"/>
      <c r="I5" s="126"/>
      <c r="J5" s="126"/>
    </row>
    <row r="6" spans="1:11" ht="21.75" customHeight="1">
      <c r="A6" s="47" t="s">
        <v>82</v>
      </c>
      <c r="B6" s="88" t="s">
        <v>160</v>
      </c>
      <c r="C6" s="88" t="s">
        <v>84</v>
      </c>
      <c r="D6" s="88" t="s">
        <v>86</v>
      </c>
      <c r="E6" s="88" t="s">
        <v>158</v>
      </c>
      <c r="F6" s="88" t="s">
        <v>88</v>
      </c>
      <c r="G6" s="88" t="s">
        <v>88</v>
      </c>
      <c r="H6" s="88" t="s">
        <v>88</v>
      </c>
      <c r="I6" s="150" t="s">
        <v>168</v>
      </c>
      <c r="J6" s="113" t="s">
        <v>11</v>
      </c>
    </row>
    <row r="7" spans="1:11" ht="22.5" customHeight="1" thickBot="1">
      <c r="A7" s="85"/>
      <c r="B7" s="89" t="s">
        <v>161</v>
      </c>
      <c r="C7" s="89" t="s">
        <v>85</v>
      </c>
      <c r="D7" s="89" t="s">
        <v>87</v>
      </c>
      <c r="E7" s="89" t="s">
        <v>159</v>
      </c>
      <c r="F7" s="89" t="s">
        <v>57</v>
      </c>
      <c r="G7" s="89" t="s">
        <v>89</v>
      </c>
      <c r="H7" s="89" t="s">
        <v>90</v>
      </c>
      <c r="I7" s="151"/>
      <c r="J7" s="114" t="s">
        <v>163</v>
      </c>
    </row>
    <row r="8" spans="1:11" ht="30" customHeight="1">
      <c r="A8" s="72" t="s">
        <v>150</v>
      </c>
      <c r="B8" s="75"/>
      <c r="C8" s="75"/>
      <c r="D8" s="75">
        <v>21</v>
      </c>
      <c r="E8" s="75">
        <v>1</v>
      </c>
      <c r="F8" s="75">
        <v>9</v>
      </c>
      <c r="G8" s="75"/>
      <c r="H8" s="75"/>
      <c r="I8" s="75"/>
      <c r="J8" s="116">
        <f>SUM(B8:I8)</f>
        <v>31</v>
      </c>
    </row>
    <row r="9" spans="1:11" ht="15" customHeight="1">
      <c r="A9" s="73" t="s">
        <v>152</v>
      </c>
      <c r="B9" s="76">
        <v>1</v>
      </c>
      <c r="C9" s="76"/>
      <c r="D9" s="76">
        <v>1</v>
      </c>
      <c r="E9" s="76">
        <v>1</v>
      </c>
      <c r="F9" s="76">
        <v>19</v>
      </c>
      <c r="G9" s="76">
        <v>14</v>
      </c>
      <c r="H9" s="76">
        <v>1</v>
      </c>
      <c r="I9" s="76">
        <v>6</v>
      </c>
      <c r="J9" s="116">
        <f t="shared" ref="J9:J18" si="0">SUM(B9:I9)</f>
        <v>43</v>
      </c>
    </row>
    <row r="10" spans="1:11" ht="15" customHeight="1">
      <c r="A10" s="73" t="s">
        <v>151</v>
      </c>
      <c r="B10" s="76">
        <v>1</v>
      </c>
      <c r="C10" s="76"/>
      <c r="D10" s="76"/>
      <c r="E10" s="76"/>
      <c r="F10" s="76">
        <v>3</v>
      </c>
      <c r="G10" s="76">
        <v>1</v>
      </c>
      <c r="H10" s="76">
        <v>1</v>
      </c>
      <c r="I10" s="76">
        <v>4</v>
      </c>
      <c r="J10" s="116">
        <f t="shared" si="0"/>
        <v>10</v>
      </c>
    </row>
    <row r="11" spans="1:11" ht="15" customHeight="1">
      <c r="A11" s="73" t="s">
        <v>145</v>
      </c>
      <c r="B11" s="76"/>
      <c r="C11" s="76"/>
      <c r="D11" s="76">
        <v>1</v>
      </c>
      <c r="E11" s="76"/>
      <c r="F11" s="76"/>
      <c r="G11" s="76"/>
      <c r="H11" s="76"/>
      <c r="I11" s="76">
        <v>3</v>
      </c>
      <c r="J11" s="116">
        <f t="shared" si="0"/>
        <v>4</v>
      </c>
    </row>
    <row r="12" spans="1:11" ht="15" customHeight="1">
      <c r="A12" s="73" t="s">
        <v>153</v>
      </c>
      <c r="B12" s="76">
        <v>1</v>
      </c>
      <c r="C12" s="76"/>
      <c r="D12" s="76"/>
      <c r="E12" s="76">
        <v>1</v>
      </c>
      <c r="F12" s="76"/>
      <c r="G12" s="76"/>
      <c r="H12" s="76"/>
      <c r="I12" s="76">
        <v>3</v>
      </c>
      <c r="J12" s="116">
        <f t="shared" si="0"/>
        <v>5</v>
      </c>
    </row>
    <row r="13" spans="1:11" ht="15" customHeight="1">
      <c r="A13" s="73" t="s">
        <v>154</v>
      </c>
      <c r="B13" s="76">
        <v>9</v>
      </c>
      <c r="C13" s="76"/>
      <c r="D13" s="76"/>
      <c r="E13" s="76"/>
      <c r="F13" s="76">
        <v>3</v>
      </c>
      <c r="G13" s="76">
        <v>2</v>
      </c>
      <c r="H13" s="76">
        <v>36</v>
      </c>
      <c r="I13" s="76">
        <v>4</v>
      </c>
      <c r="J13" s="116">
        <f t="shared" si="0"/>
        <v>54</v>
      </c>
    </row>
    <row r="14" spans="1:11" ht="15" customHeight="1">
      <c r="A14" s="73" t="s">
        <v>155</v>
      </c>
      <c r="B14" s="76"/>
      <c r="C14" s="76"/>
      <c r="D14" s="76"/>
      <c r="E14" s="76"/>
      <c r="F14" s="76">
        <v>3</v>
      </c>
      <c r="G14" s="76">
        <v>1</v>
      </c>
      <c r="H14" s="76">
        <v>1</v>
      </c>
      <c r="I14" s="76">
        <v>2</v>
      </c>
      <c r="J14" s="116">
        <f t="shared" si="0"/>
        <v>7</v>
      </c>
    </row>
    <row r="15" spans="1:11" ht="15" customHeight="1">
      <c r="A15" s="73" t="s">
        <v>156</v>
      </c>
      <c r="B15" s="76"/>
      <c r="C15" s="76"/>
      <c r="D15" s="76">
        <v>1</v>
      </c>
      <c r="E15" s="76"/>
      <c r="F15" s="76"/>
      <c r="G15" s="76"/>
      <c r="H15" s="76"/>
      <c r="I15" s="76"/>
      <c r="J15" s="116">
        <f t="shared" si="0"/>
        <v>1</v>
      </c>
    </row>
    <row r="16" spans="1:11" ht="15" customHeight="1">
      <c r="A16" s="73" t="s">
        <v>193</v>
      </c>
      <c r="B16" s="76"/>
      <c r="C16" s="76"/>
      <c r="D16" s="76">
        <v>1</v>
      </c>
      <c r="E16" s="76"/>
      <c r="F16" s="76">
        <v>1</v>
      </c>
      <c r="G16" s="76"/>
      <c r="H16" s="76">
        <v>1</v>
      </c>
      <c r="I16" s="76">
        <v>1</v>
      </c>
      <c r="J16" s="116">
        <f t="shared" si="0"/>
        <v>4</v>
      </c>
    </row>
    <row r="17" spans="1:11" ht="15" customHeight="1">
      <c r="A17" s="73" t="s">
        <v>157</v>
      </c>
      <c r="B17" s="76"/>
      <c r="C17" s="76">
        <v>1</v>
      </c>
      <c r="D17" s="76">
        <v>3</v>
      </c>
      <c r="E17" s="76"/>
      <c r="F17" s="76">
        <v>2</v>
      </c>
      <c r="G17" s="76">
        <v>1</v>
      </c>
      <c r="H17" s="76"/>
      <c r="I17" s="76"/>
      <c r="J17" s="116">
        <f t="shared" si="0"/>
        <v>7</v>
      </c>
    </row>
    <row r="18" spans="1:11" ht="15" customHeight="1">
      <c r="A18" s="73" t="s">
        <v>162</v>
      </c>
      <c r="B18" s="76">
        <v>1</v>
      </c>
      <c r="C18" s="76"/>
      <c r="D18" s="76">
        <v>3</v>
      </c>
      <c r="E18" s="76">
        <v>2</v>
      </c>
      <c r="F18" s="76"/>
      <c r="G18" s="76"/>
      <c r="H18" s="76">
        <v>4</v>
      </c>
      <c r="I18" s="76">
        <v>29</v>
      </c>
      <c r="J18" s="116">
        <f t="shared" si="0"/>
        <v>39</v>
      </c>
    </row>
    <row r="19" spans="1:11" s="26" customFormat="1" ht="15" customHeight="1">
      <c r="A19" s="74"/>
      <c r="B19" s="78"/>
      <c r="C19" s="78"/>
      <c r="D19" s="78"/>
      <c r="E19" s="78"/>
      <c r="F19" s="78"/>
      <c r="G19" s="78"/>
      <c r="H19" s="78"/>
      <c r="I19" s="78"/>
      <c r="J19" s="116"/>
    </row>
    <row r="20" spans="1:11" s="26" customFormat="1" ht="15" customHeight="1" thickBot="1">
      <c r="A20" s="18" t="s">
        <v>54</v>
      </c>
      <c r="B20" s="115">
        <f t="shared" ref="B20:I20" si="1">SUM(B8:B19)</f>
        <v>13</v>
      </c>
      <c r="C20" s="115">
        <f t="shared" si="1"/>
        <v>1</v>
      </c>
      <c r="D20" s="115">
        <f t="shared" si="1"/>
        <v>31</v>
      </c>
      <c r="E20" s="115">
        <f t="shared" si="1"/>
        <v>5</v>
      </c>
      <c r="F20" s="115">
        <f t="shared" si="1"/>
        <v>40</v>
      </c>
      <c r="G20" s="115">
        <f t="shared" si="1"/>
        <v>19</v>
      </c>
      <c r="H20" s="115">
        <f t="shared" si="1"/>
        <v>44</v>
      </c>
      <c r="I20" s="115">
        <f t="shared" si="1"/>
        <v>52</v>
      </c>
      <c r="J20" s="117">
        <f>SUM(B20:I20)</f>
        <v>205</v>
      </c>
      <c r="K20" s="28"/>
    </row>
    <row r="23" spans="1:11">
      <c r="C23" s="21"/>
    </row>
    <row r="24" spans="1:11">
      <c r="C24" s="21"/>
    </row>
    <row r="25" spans="1:11">
      <c r="C25" s="21"/>
    </row>
    <row r="26" spans="1:11">
      <c r="C26" s="21"/>
    </row>
    <row r="27" spans="1:11">
      <c r="C27" s="21"/>
    </row>
    <row r="28" spans="1:11">
      <c r="C28" s="21"/>
    </row>
    <row r="29" spans="1:11">
      <c r="C29" s="21"/>
    </row>
    <row r="30" spans="1:11">
      <c r="C30" s="21"/>
    </row>
    <row r="31" spans="1:11">
      <c r="C31" s="21"/>
    </row>
    <row r="32" spans="1:11">
      <c r="C32" s="21"/>
    </row>
    <row r="33" spans="3:3">
      <c r="C33" s="21"/>
    </row>
    <row r="34" spans="3:3">
      <c r="C34" s="21"/>
    </row>
    <row r="35" spans="3:3">
      <c r="C35" s="21"/>
    </row>
    <row r="36" spans="3:3">
      <c r="C36" s="21"/>
    </row>
    <row r="37" spans="3:3">
      <c r="C37" s="21"/>
    </row>
    <row r="38" spans="3:3">
      <c r="C38" s="21"/>
    </row>
    <row r="39" spans="3:3">
      <c r="C39" s="21"/>
    </row>
    <row r="40" spans="3:3">
      <c r="C40" s="21"/>
    </row>
    <row r="41" spans="3:3">
      <c r="C41" s="21"/>
    </row>
    <row r="42" spans="3:3">
      <c r="C42" s="21"/>
    </row>
    <row r="43" spans="3:3">
      <c r="C43" s="21"/>
    </row>
    <row r="44" spans="3:3">
      <c r="C44" s="21"/>
    </row>
    <row r="45" spans="3:3">
      <c r="C45" s="21"/>
    </row>
    <row r="46" spans="3:3">
      <c r="C46" s="21"/>
    </row>
    <row r="47" spans="3:3">
      <c r="C47" s="21"/>
    </row>
    <row r="48" spans="3:3">
      <c r="C48" s="21"/>
    </row>
    <row r="49" spans="3:3">
      <c r="C49" s="21"/>
    </row>
    <row r="50" spans="3:3">
      <c r="C50" s="21"/>
    </row>
    <row r="51" spans="3:3">
      <c r="C51" s="21"/>
    </row>
  </sheetData>
  <mergeCells count="4">
    <mergeCell ref="A1:J1"/>
    <mergeCell ref="B5:J5"/>
    <mergeCell ref="A3:J3"/>
    <mergeCell ref="I6:I7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10.1.1.1</vt:lpstr>
      <vt:lpstr>10.1.1.2</vt:lpstr>
      <vt:lpstr>10.1.1.3</vt:lpstr>
      <vt:lpstr>10.1.1.4</vt:lpstr>
      <vt:lpstr>10.1.1.5</vt:lpstr>
      <vt:lpstr>10.1.2.1</vt:lpstr>
      <vt:lpstr>10.1.2.2</vt:lpstr>
      <vt:lpstr>10.2</vt:lpstr>
      <vt:lpstr>'10.1.1.1'!Área_de_impresión</vt:lpstr>
      <vt:lpstr>'10.1.1.2'!Área_de_impresión</vt:lpstr>
      <vt:lpstr>'10.1.1.3'!Área_de_impresión</vt:lpstr>
      <vt:lpstr>'10.1.1.4'!Área_de_impresión</vt:lpstr>
      <vt:lpstr>'10.1.1.5'!Área_de_impresión</vt:lpstr>
      <vt:lpstr>'10.1.2.1'!Área_de_impresión</vt:lpstr>
      <vt:lpstr>'10.1.2.2'!Área_de_impresión</vt:lpstr>
      <vt:lpstr>'10.2'!Área_de_impresión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Administrador</cp:lastModifiedBy>
  <cp:lastPrinted>2016-05-11T09:41:08Z</cp:lastPrinted>
  <dcterms:created xsi:type="dcterms:W3CDTF">2009-06-02T08:09:14Z</dcterms:created>
  <dcterms:modified xsi:type="dcterms:W3CDTF">2016-05-16T14:06:40Z</dcterms:modified>
</cp:coreProperties>
</file>